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Gesarela Mariscal\Documents\EJERCICIO 2020\REPORTES AEROPUERTO 2020\Itinerarios de vuelo 2020\"/>
    </mc:Choice>
  </mc:AlternateContent>
  <bookViews>
    <workbookView xWindow="0" yWindow="0" windowWidth="20490" windowHeight="7755" tabRatio="779" activeTab="2"/>
  </bookViews>
  <sheets>
    <sheet name="ORIGINAL GAP MAY" sheetId="4" r:id="rId1"/>
    <sheet name="Resumen MAYO 2020 SECTUR" sheetId="1" r:id="rId2"/>
    <sheet name="Resumen MAYO 2" sheetId="3" r:id="rId3"/>
    <sheet name="Cifras Generales MAYO 2020" sheetId="2" r:id="rId4"/>
    <sheet name="Gráfica compartiva" sheetId="5" r:id="rId5"/>
  </sheets>
  <externalReferences>
    <externalReference r:id="rId6"/>
    <externalReference r:id="rId7"/>
  </externalReferences>
  <definedNames>
    <definedName name="_xlnm._FilterDatabase" localSheetId="0" hidden="1">'ORIGINAL GAP MAY'!$C$9:$BT$87</definedName>
    <definedName name="_xlnm._FilterDatabase" localSheetId="1" hidden="1">'Resumen MAYO 2020 SECTUR'!$A$2:$X$150</definedName>
    <definedName name="_xlnm.Print_Area" localSheetId="0">'ORIGINAL GAP MAY'!$C$1:$BT$87</definedName>
  </definedNames>
  <calcPr calcId="152511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2" i="5" l="1"/>
  <c r="H12" i="5"/>
  <c r="F12" i="5"/>
  <c r="E12" i="5"/>
  <c r="L15" i="5"/>
  <c r="L12" i="5" s="1"/>
  <c r="K15" i="5"/>
  <c r="K12" i="5" s="1"/>
  <c r="L44" i="5"/>
  <c r="K44" i="5"/>
  <c r="BU88" i="4" l="1"/>
  <c r="BT88" i="4"/>
  <c r="BS88" i="4"/>
  <c r="BR88" i="4"/>
  <c r="BQ88" i="4"/>
  <c r="BP88" i="4"/>
  <c r="BO88" i="4"/>
  <c r="BN88" i="4"/>
  <c r="BM88" i="4"/>
  <c r="BL88" i="4"/>
  <c r="BK88" i="4"/>
  <c r="BJ88" i="4"/>
  <c r="BI88" i="4"/>
  <c r="BH88" i="4"/>
  <c r="BG88" i="4"/>
  <c r="BF88" i="4"/>
  <c r="BE88" i="4"/>
  <c r="BD88" i="4"/>
  <c r="BC88" i="4"/>
  <c r="BB88" i="4"/>
  <c r="BA88" i="4"/>
  <c r="AZ88" i="4"/>
  <c r="AY88" i="4"/>
  <c r="AX88" i="4"/>
  <c r="AW88" i="4"/>
  <c r="AV88" i="4"/>
  <c r="AU88" i="4"/>
  <c r="AT88" i="4"/>
  <c r="AS88" i="4"/>
  <c r="AR88" i="4"/>
  <c r="AQ88" i="4"/>
  <c r="AP89" i="4" s="1"/>
  <c r="AP88" i="4"/>
  <c r="AK88" i="4"/>
  <c r="AJ88" i="4"/>
  <c r="AI88" i="4"/>
  <c r="AH88" i="4"/>
  <c r="AG88" i="4"/>
  <c r="AF88" i="4"/>
  <c r="AE88" i="4"/>
  <c r="AD88" i="4"/>
  <c r="AC88" i="4"/>
  <c r="AB88" i="4"/>
  <c r="AA88" i="4"/>
  <c r="Z88" i="4"/>
  <c r="Y88" i="4"/>
  <c r="X88" i="4"/>
  <c r="W88" i="4"/>
  <c r="V88" i="4"/>
  <c r="U88" i="4"/>
  <c r="T88" i="4"/>
  <c r="S88" i="4"/>
  <c r="R88" i="4"/>
  <c r="Q88" i="4"/>
  <c r="P88" i="4"/>
  <c r="O88" i="4"/>
  <c r="N88" i="4"/>
  <c r="M88" i="4"/>
  <c r="L88" i="4"/>
  <c r="K88" i="4"/>
  <c r="J88" i="4"/>
  <c r="I88" i="4"/>
  <c r="H88" i="4"/>
  <c r="G88" i="4"/>
  <c r="G89" i="4" s="1"/>
  <c r="AL82" i="4"/>
  <c r="AL81" i="4"/>
  <c r="AL80" i="4"/>
  <c r="AL79" i="4"/>
  <c r="AL78" i="4"/>
  <c r="AL77" i="4"/>
  <c r="AL76" i="4"/>
  <c r="AL75" i="4"/>
  <c r="AL74" i="4"/>
  <c r="AL73" i="4"/>
  <c r="AL72" i="4"/>
  <c r="AL71" i="4"/>
  <c r="AL70" i="4"/>
  <c r="AL69" i="4"/>
  <c r="AL68" i="4"/>
  <c r="AL67" i="4"/>
  <c r="AL66" i="4"/>
  <c r="AL65" i="4"/>
  <c r="AL64" i="4"/>
  <c r="AL63" i="4"/>
  <c r="AL62" i="4"/>
  <c r="AL61" i="4"/>
  <c r="AL60" i="4"/>
  <c r="AL59" i="4"/>
  <c r="AL58" i="4"/>
  <c r="AL57" i="4"/>
  <c r="AL56" i="4"/>
  <c r="AL55" i="4"/>
  <c r="AL54" i="4"/>
  <c r="AL53" i="4"/>
  <c r="AL52" i="4"/>
  <c r="AL51" i="4"/>
  <c r="AL50" i="4"/>
  <c r="AL49" i="4"/>
  <c r="AL48" i="4"/>
  <c r="AL47" i="4"/>
  <c r="AL46" i="4"/>
  <c r="AL45" i="4"/>
  <c r="BR8" i="4"/>
  <c r="AK8" i="4"/>
  <c r="BT8" i="4" s="1"/>
  <c r="AJ8" i="4"/>
  <c r="BS8" i="4" s="1"/>
  <c r="BS7" i="4"/>
  <c r="BR7" i="4"/>
  <c r="BD6" i="4"/>
  <c r="C2" i="4"/>
  <c r="G8" i="4" s="1"/>
  <c r="Y12" i="2"/>
  <c r="V12" i="2"/>
  <c r="R12" i="2"/>
  <c r="O12" i="2"/>
  <c r="Y10" i="2"/>
  <c r="V10" i="2"/>
  <c r="R10" i="2"/>
  <c r="O10" i="2"/>
  <c r="Y8" i="2"/>
  <c r="V8" i="2"/>
  <c r="R8" i="2"/>
  <c r="O8" i="2"/>
  <c r="S27" i="3"/>
  <c r="R27" i="3"/>
  <c r="P27" i="3"/>
  <c r="O27" i="3"/>
  <c r="S24" i="3"/>
  <c r="R24" i="3"/>
  <c r="R13" i="3"/>
  <c r="S22" i="3"/>
  <c r="O22" i="3"/>
  <c r="P22" i="3" s="1"/>
  <c r="S18" i="3"/>
  <c r="O18" i="3"/>
  <c r="P18" i="3" s="1"/>
  <c r="P24" i="3" s="1"/>
  <c r="S11" i="3"/>
  <c r="O11" i="3"/>
  <c r="P11" i="3" s="1"/>
  <c r="S7" i="3"/>
  <c r="O7" i="3"/>
  <c r="P7" i="3" s="1"/>
  <c r="P13" i="3" s="1"/>
  <c r="H8" i="4" l="1"/>
  <c r="G7" i="4"/>
  <c r="AP7" i="4" s="1"/>
  <c r="AP8" i="4"/>
  <c r="AK7" i="4"/>
  <c r="BT7" i="4" s="1"/>
  <c r="O24" i="3"/>
  <c r="S13" i="3"/>
  <c r="O13" i="3"/>
  <c r="AQ8" i="4" l="1"/>
  <c r="H7" i="4"/>
  <c r="AQ7" i="4" s="1"/>
  <c r="I8" i="4"/>
  <c r="J8" i="4" l="1"/>
  <c r="AR8" i="4"/>
  <c r="I7" i="4"/>
  <c r="AR7" i="4" s="1"/>
  <c r="J7" i="4" l="1"/>
  <c r="AS7" i="4" s="1"/>
  <c r="K8" i="4"/>
  <c r="AS8" i="4"/>
  <c r="L8" i="4" l="1"/>
  <c r="K7" i="4"/>
  <c r="AT7" i="4" s="1"/>
  <c r="AT8" i="4"/>
  <c r="AU8" i="4" l="1"/>
  <c r="L7" i="4"/>
  <c r="AU7" i="4" s="1"/>
  <c r="M8" i="4"/>
  <c r="N8" i="4" l="1"/>
  <c r="AV8" i="4"/>
  <c r="M7" i="4"/>
  <c r="AV7" i="4" s="1"/>
  <c r="N7" i="4" l="1"/>
  <c r="AW7" i="4" s="1"/>
  <c r="O8" i="4"/>
  <c r="AW8" i="4"/>
  <c r="P8" i="4" l="1"/>
  <c r="O7" i="4"/>
  <c r="AX7" i="4" s="1"/>
  <c r="AX8" i="4"/>
  <c r="AY8" i="4" l="1"/>
  <c r="P7" i="4"/>
  <c r="AY7" i="4" s="1"/>
  <c r="Q8" i="4"/>
  <c r="R8" i="4" l="1"/>
  <c r="AZ8" i="4"/>
  <c r="Q7" i="4"/>
  <c r="AZ7" i="4" s="1"/>
  <c r="R7" i="4" l="1"/>
  <c r="BA7" i="4" s="1"/>
  <c r="S8" i="4"/>
  <c r="BA8" i="4"/>
  <c r="T8" i="4" l="1"/>
  <c r="S7" i="4"/>
  <c r="BB7" i="4" s="1"/>
  <c r="BB8" i="4"/>
  <c r="BC8" i="4" l="1"/>
  <c r="T7" i="4"/>
  <c r="BC7" i="4" s="1"/>
  <c r="U8" i="4"/>
  <c r="V8" i="4" l="1"/>
  <c r="BD8" i="4"/>
  <c r="U7" i="4"/>
  <c r="BD7" i="4" s="1"/>
  <c r="V7" i="4" l="1"/>
  <c r="BE7" i="4" s="1"/>
  <c r="W8" i="4"/>
  <c r="BE8" i="4"/>
  <c r="X8" i="4" l="1"/>
  <c r="W7" i="4"/>
  <c r="BF7" i="4" s="1"/>
  <c r="BF8" i="4"/>
  <c r="BG8" i="4" l="1"/>
  <c r="X7" i="4"/>
  <c r="BG7" i="4" s="1"/>
  <c r="Y8" i="4"/>
  <c r="Z8" i="4" l="1"/>
  <c r="BH8" i="4"/>
  <c r="Y7" i="4"/>
  <c r="BH7" i="4" s="1"/>
  <c r="Z7" i="4" l="1"/>
  <c r="BI7" i="4" s="1"/>
  <c r="AA8" i="4"/>
  <c r="BI8" i="4"/>
  <c r="AB8" i="4" l="1"/>
  <c r="AA7" i="4"/>
  <c r="BJ7" i="4" s="1"/>
  <c r="BJ8" i="4"/>
  <c r="BK8" i="4" l="1"/>
  <c r="AB7" i="4"/>
  <c r="BK7" i="4" s="1"/>
  <c r="AC8" i="4"/>
  <c r="AD8" i="4" l="1"/>
  <c r="BL8" i="4"/>
  <c r="AC7" i="4"/>
  <c r="BL7" i="4" s="1"/>
  <c r="AD7" i="4" l="1"/>
  <c r="BM7" i="4" s="1"/>
  <c r="AE8" i="4"/>
  <c r="BM8" i="4"/>
  <c r="AF8" i="4" l="1"/>
  <c r="AE7" i="4"/>
  <c r="BN7" i="4" s="1"/>
  <c r="BN8" i="4"/>
  <c r="BO8" i="4" l="1"/>
  <c r="AF7" i="4"/>
  <c r="BO7" i="4" s="1"/>
  <c r="AG8" i="4"/>
  <c r="AH8" i="4" l="1"/>
  <c r="BP8" i="4"/>
  <c r="AG7" i="4"/>
  <c r="BP7" i="4" s="1"/>
  <c r="AH7" i="4" l="1"/>
  <c r="BQ7" i="4" s="1"/>
  <c r="BQ8" i="4"/>
  <c r="R54" i="1" l="1"/>
  <c r="N54" i="1"/>
  <c r="O54" i="1" s="1"/>
  <c r="R149" i="1" l="1"/>
  <c r="N149" i="1"/>
  <c r="O149" i="1" s="1"/>
  <c r="R143" i="1"/>
  <c r="N143" i="1"/>
  <c r="O143" i="1" s="1"/>
  <c r="R137" i="1"/>
  <c r="N137" i="1"/>
  <c r="O137" i="1" s="1"/>
  <c r="R131" i="1"/>
  <c r="N131" i="1"/>
  <c r="O131" i="1" s="1"/>
  <c r="R125" i="1"/>
  <c r="N125" i="1"/>
  <c r="O125" i="1" s="1"/>
  <c r="R119" i="1"/>
  <c r="N119" i="1"/>
  <c r="O119" i="1" s="1"/>
  <c r="R113" i="1"/>
  <c r="N113" i="1"/>
  <c r="O113" i="1" s="1"/>
  <c r="R101" i="1"/>
  <c r="N101" i="1"/>
  <c r="O101" i="1" s="1"/>
  <c r="Q23" i="1" l="1"/>
  <c r="R107" i="1" l="1"/>
  <c r="N107" i="1"/>
  <c r="O107" i="1" s="1"/>
  <c r="R95" i="1"/>
  <c r="N95" i="1"/>
  <c r="O95" i="1" s="1"/>
  <c r="Q89" i="1"/>
  <c r="Q152" i="1" s="1"/>
  <c r="K89" i="1"/>
  <c r="R85" i="1"/>
  <c r="N85" i="1"/>
  <c r="O85" i="1" s="1"/>
  <c r="R75" i="1"/>
  <c r="N75" i="1"/>
  <c r="O75" i="1" s="1"/>
  <c r="R69" i="1"/>
  <c r="N69" i="1"/>
  <c r="O69" i="1" s="1"/>
  <c r="R63" i="1"/>
  <c r="N63" i="1"/>
  <c r="O63" i="1" s="1"/>
  <c r="K58" i="1"/>
  <c r="Q58" i="1"/>
  <c r="R52" i="1"/>
  <c r="N52" i="1"/>
  <c r="R47" i="1"/>
  <c r="N47" i="1"/>
  <c r="O47" i="1" s="1"/>
  <c r="Q41" i="1"/>
  <c r="K41" i="1"/>
  <c r="R41" i="1"/>
  <c r="K32" i="1"/>
  <c r="R30" i="1"/>
  <c r="N30" i="1"/>
  <c r="O30" i="1" s="1"/>
  <c r="Q32" i="1"/>
  <c r="K23" i="1"/>
  <c r="R21" i="1"/>
  <c r="R23" i="1" s="1"/>
  <c r="N21" i="1"/>
  <c r="N23" i="1" s="1"/>
  <c r="K14" i="1"/>
  <c r="Q14" i="1"/>
  <c r="O41" i="1" l="1"/>
  <c r="R89" i="1"/>
  <c r="R152" i="1" s="1"/>
  <c r="N58" i="1"/>
  <c r="N32" i="1"/>
  <c r="R58" i="1"/>
  <c r="N14" i="1"/>
  <c r="R32" i="1"/>
  <c r="Q78" i="1"/>
  <c r="Q155" i="1" s="1"/>
  <c r="O14" i="1"/>
  <c r="O89" i="1"/>
  <c r="O152" i="1" s="1"/>
  <c r="R14" i="1"/>
  <c r="N41" i="1"/>
  <c r="O52" i="1"/>
  <c r="N89" i="1"/>
  <c r="N152" i="1" s="1"/>
  <c r="O32" i="1"/>
  <c r="O21" i="1"/>
  <c r="O23" i="1" s="1"/>
  <c r="O58" i="1" l="1"/>
  <c r="O78" i="1" s="1"/>
  <c r="O155" i="1" s="1"/>
  <c r="R78" i="1"/>
  <c r="R155" i="1" s="1"/>
  <c r="N78" i="1"/>
  <c r="N155" i="1" s="1"/>
</calcChain>
</file>

<file path=xl/comments1.xml><?xml version="1.0" encoding="utf-8"?>
<comments xmlns="http://schemas.openxmlformats.org/spreadsheetml/2006/main">
  <authors>
    <author>Gesarela Mariscal</author>
  </authors>
  <commentList>
    <comment ref="F30" authorId="0" shapeId="0">
      <text>
        <r>
          <rPr>
            <b/>
            <sz val="9"/>
            <color indexed="81"/>
            <rFont val="Tahoma"/>
            <family val="2"/>
          </rPr>
          <t>Solo una llegada:
lunes 4 mayo.</t>
        </r>
      </text>
    </comment>
    <comment ref="G30" authorId="0" shapeId="0">
      <text>
        <r>
          <rPr>
            <b/>
            <sz val="9"/>
            <color indexed="81"/>
            <rFont val="Tahoma"/>
            <family val="2"/>
          </rPr>
          <t>Solo una llegada:
martes 5 mayo.</t>
        </r>
      </text>
    </comment>
    <comment ref="J30" authorId="0" shapeId="0">
      <text>
        <r>
          <rPr>
            <b/>
            <sz val="9"/>
            <color indexed="81"/>
            <rFont val="Tahoma"/>
            <family val="2"/>
          </rPr>
          <t xml:space="preserve">Todos los vienes excepto 1 de mayo. </t>
        </r>
      </text>
    </comment>
    <comment ref="F85" authorId="0" shapeId="0">
      <text>
        <r>
          <rPr>
            <b/>
            <sz val="9"/>
            <color indexed="81"/>
            <rFont val="Tahoma"/>
            <family val="2"/>
          </rPr>
          <t xml:space="preserve">Excepto lunes 4 mayo:
solo una llegada. </t>
        </r>
      </text>
    </comment>
    <comment ref="G85" authorId="0" shapeId="0">
      <text>
        <r>
          <rPr>
            <b/>
            <sz val="9"/>
            <color indexed="81"/>
            <rFont val="Tahoma"/>
            <family val="2"/>
          </rPr>
          <t xml:space="preserve">Excepto martes 5 mayo:
solo una llegada. </t>
        </r>
      </text>
    </comment>
    <comment ref="H85" authorId="0" shapeId="0">
      <text>
        <r>
          <rPr>
            <b/>
            <sz val="9"/>
            <color indexed="81"/>
            <rFont val="Tahoma"/>
            <family val="2"/>
          </rPr>
          <t xml:space="preserve">Excepto miércoles 6 de mayo: Solo una llegada. </t>
        </r>
      </text>
    </comment>
    <comment ref="J85" authorId="0" shapeId="0">
      <text>
        <r>
          <rPr>
            <b/>
            <sz val="9"/>
            <color indexed="81"/>
            <rFont val="Tahoma"/>
            <family val="2"/>
          </rPr>
          <t xml:space="preserve">Excepto viernes 1 de mayo: Solo una llegada. </t>
        </r>
      </text>
    </comment>
    <comment ref="K85" authorId="0" shapeId="0">
      <text>
        <r>
          <rPr>
            <b/>
            <sz val="9"/>
            <color indexed="81"/>
            <rFont val="Tahoma"/>
            <family val="2"/>
          </rPr>
          <t>Excepto sábado 2 de mayo: Solo una llegada.</t>
        </r>
      </text>
    </comment>
    <comment ref="L85" authorId="0" shapeId="0">
      <text>
        <r>
          <rPr>
            <b/>
            <sz val="9"/>
            <color indexed="81"/>
            <rFont val="Tahoma"/>
            <family val="2"/>
          </rPr>
          <t>Excepto domingo 3 de mayo: Solo una llegada.</t>
        </r>
      </text>
    </comment>
    <comment ref="L107" authorId="0" shapeId="0">
      <text>
        <r>
          <rPr>
            <b/>
            <sz val="9"/>
            <color indexed="81"/>
            <rFont val="Tahoma"/>
            <family val="2"/>
          </rPr>
          <t xml:space="preserve">No llega domingo:
3 de mayo. </t>
        </r>
      </text>
    </comment>
  </commentList>
</comments>
</file>

<file path=xl/comments2.xml><?xml version="1.0" encoding="utf-8"?>
<comments xmlns="http://schemas.openxmlformats.org/spreadsheetml/2006/main">
  <authors>
    <author>Gesarela Mariscal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Solo una llegada:
lunes 4 mayo.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Solo una llegada:
martes 5 mayo.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Todos los vienes excepto 1 de mayo. </t>
        </r>
      </text>
    </comment>
    <comment ref="G18" authorId="0" shapeId="0">
      <text>
        <r>
          <rPr>
            <b/>
            <sz val="9"/>
            <color indexed="81"/>
            <rFont val="Tahoma"/>
            <family val="2"/>
          </rPr>
          <t xml:space="preserve">Excepto lunes 4 mayo:
solo una llegada. </t>
        </r>
      </text>
    </comment>
    <comment ref="H18" authorId="0" shapeId="0">
      <text>
        <r>
          <rPr>
            <b/>
            <sz val="9"/>
            <color indexed="81"/>
            <rFont val="Tahoma"/>
            <family val="2"/>
          </rPr>
          <t xml:space="preserve">Excepto martes 5 mayo:
solo una llegada. </t>
        </r>
      </text>
    </comment>
    <comment ref="I18" authorId="0" shapeId="0">
      <text>
        <r>
          <rPr>
            <b/>
            <sz val="9"/>
            <color indexed="81"/>
            <rFont val="Tahoma"/>
            <family val="2"/>
          </rPr>
          <t xml:space="preserve">Excepto miércoles 6 de mayo: Solo una llegada. </t>
        </r>
      </text>
    </comment>
    <comment ref="K18" authorId="0" shapeId="0">
      <text>
        <r>
          <rPr>
            <b/>
            <sz val="9"/>
            <color indexed="81"/>
            <rFont val="Tahoma"/>
            <family val="2"/>
          </rPr>
          <t xml:space="preserve">Excepto viernes 1 de mayo: Solo una llegada. </t>
        </r>
      </text>
    </comment>
    <comment ref="L18" authorId="0" shapeId="0">
      <text>
        <r>
          <rPr>
            <b/>
            <sz val="9"/>
            <color indexed="81"/>
            <rFont val="Tahoma"/>
            <family val="2"/>
          </rPr>
          <t>Excepto sábado 2 de mayo: Solo una llegada.</t>
        </r>
      </text>
    </comment>
    <comment ref="M18" authorId="0" shapeId="0">
      <text>
        <r>
          <rPr>
            <b/>
            <sz val="9"/>
            <color indexed="81"/>
            <rFont val="Tahoma"/>
            <family val="2"/>
          </rPr>
          <t>Excepto domingo 3 de mayo: Solo una llegada.</t>
        </r>
      </text>
    </comment>
    <comment ref="M22" authorId="0" shapeId="0">
      <text>
        <r>
          <rPr>
            <b/>
            <sz val="9"/>
            <color indexed="81"/>
            <rFont val="Tahoma"/>
            <family val="2"/>
          </rPr>
          <t xml:space="preserve">No llega domingo:
3 de mayo. </t>
        </r>
      </text>
    </comment>
  </commentList>
</comments>
</file>

<file path=xl/sharedStrings.xml><?xml version="1.0" encoding="utf-8"?>
<sst xmlns="http://schemas.openxmlformats.org/spreadsheetml/2006/main" count="669" uniqueCount="130">
  <si>
    <t>L</t>
  </si>
  <si>
    <t>M</t>
  </si>
  <si>
    <t>X</t>
  </si>
  <si>
    <t>J</t>
  </si>
  <si>
    <t>V</t>
  </si>
  <si>
    <t>S</t>
  </si>
  <si>
    <t>D</t>
  </si>
  <si>
    <t>Aeropuerto Internacional de Guanajuato</t>
  </si>
  <si>
    <t>ITINERARIO DE LLEGADAS</t>
  </si>
  <si>
    <t>ORIGEN:</t>
  </si>
  <si>
    <t>Cd. De México</t>
  </si>
  <si>
    <t>LLEGADAS SEMANALES</t>
  </si>
  <si>
    <t>CAPACIDAD SEMANAL</t>
  </si>
  <si>
    <t>LLEGADAS MENSUALES</t>
  </si>
  <si>
    <t>CAPACIDAD MENSUAL</t>
  </si>
  <si>
    <t>AEROLINEA</t>
  </si>
  <si>
    <t>VUELO</t>
  </si>
  <si>
    <t>EQUIP</t>
  </si>
  <si>
    <t>CAP</t>
  </si>
  <si>
    <t>INTERJET</t>
  </si>
  <si>
    <t>A320</t>
  </si>
  <si>
    <t>AEROMEXICO</t>
  </si>
  <si>
    <t>VOLARIS</t>
  </si>
  <si>
    <t>MEX</t>
  </si>
  <si>
    <t>Total de llegadas desde</t>
  </si>
  <si>
    <t>:</t>
  </si>
  <si>
    <t>Tijuana, BC</t>
  </si>
  <si>
    <t>VIVA AEROBUS</t>
  </si>
  <si>
    <t>TIJ</t>
  </si>
  <si>
    <t>Monterrey, NL</t>
  </si>
  <si>
    <t>MTY</t>
  </si>
  <si>
    <t>Ciudad Juárez, CHIH</t>
  </si>
  <si>
    <t>CJS</t>
  </si>
  <si>
    <t>Mexicali, BC</t>
  </si>
  <si>
    <t>MXL</t>
  </si>
  <si>
    <t>Cancún, QRoo</t>
  </si>
  <si>
    <t>MAGNICHARTERS</t>
  </si>
  <si>
    <t xml:space="preserve">VOLARIS </t>
  </si>
  <si>
    <t>CUN</t>
  </si>
  <si>
    <t>Puerto Vallarta, JAL</t>
  </si>
  <si>
    <t>PVR</t>
  </si>
  <si>
    <t>Los Cabos, BCS</t>
  </si>
  <si>
    <t>SJD</t>
  </si>
  <si>
    <t>Mérida, YUC</t>
  </si>
  <si>
    <t>MID</t>
  </si>
  <si>
    <t>TOTAL DE LLEGADAS  NACIONALES:</t>
  </si>
  <si>
    <t>Dallas-Fort Worth, TX</t>
  </si>
  <si>
    <t>AMERICAN AIRLINES</t>
  </si>
  <si>
    <t>E175</t>
  </si>
  <si>
    <t>DFW</t>
  </si>
  <si>
    <t>Detroit, MI</t>
  </si>
  <si>
    <t>DTW</t>
  </si>
  <si>
    <t>Fresno, CA</t>
  </si>
  <si>
    <t>FAT</t>
  </si>
  <si>
    <t>Houston, TX</t>
  </si>
  <si>
    <t>IAH</t>
  </si>
  <si>
    <t>UNITED AIRLINES</t>
  </si>
  <si>
    <t>6072, 6118</t>
  </si>
  <si>
    <t>Los Angeles, CA</t>
  </si>
  <si>
    <t>LAX</t>
  </si>
  <si>
    <t>Chicago Midway, IL</t>
  </si>
  <si>
    <t>MDW</t>
  </si>
  <si>
    <t>Chicago O' Hare, IL</t>
  </si>
  <si>
    <t>ORD</t>
  </si>
  <si>
    <t>Oakland, CA</t>
  </si>
  <si>
    <t>OAK</t>
  </si>
  <si>
    <t>San José, CA</t>
  </si>
  <si>
    <t>SJC</t>
  </si>
  <si>
    <t>Sacramento, CA</t>
  </si>
  <si>
    <t>SMF</t>
  </si>
  <si>
    <t>Las Vegas, NV</t>
  </si>
  <si>
    <t>LAS</t>
  </si>
  <si>
    <t>TOTAL DE LLEGADAS  INTERNACIONALES:</t>
  </si>
  <si>
    <t>TOTAL GLOBAL DE VUELOS DE LLEGADA:</t>
  </si>
  <si>
    <t>Promedio de llegadas semanales</t>
  </si>
  <si>
    <t>Promedio de asientos disponibles semanales</t>
  </si>
  <si>
    <t>Total de llegadas mensuales programadas</t>
  </si>
  <si>
    <t>Total de asientos mensuales programados</t>
  </si>
  <si>
    <t>MAYO</t>
  </si>
  <si>
    <t>SIN VUELOS PROGRAMADOS DURANTE MAYO 2020</t>
  </si>
  <si>
    <t xml:space="preserve"> 4182 / 4186</t>
  </si>
  <si>
    <t>3697 / 3703</t>
  </si>
  <si>
    <t xml:space="preserve">SEMANAL </t>
  </si>
  <si>
    <t xml:space="preserve">MENSUAL </t>
  </si>
  <si>
    <t>VUELOS</t>
  </si>
  <si>
    <t>CAPACIDAD DE ASIENTOS</t>
  </si>
  <si>
    <t>Aeropuerto</t>
  </si>
  <si>
    <t>ITINERARIO MENSUAL DE OPERACIONES DE PASAJEROS Y CARGA</t>
  </si>
  <si>
    <t>Última revisión:</t>
  </si>
  <si>
    <t>Internacional</t>
  </si>
  <si>
    <t>Vigencia del:</t>
  </si>
  <si>
    <t>de</t>
  </si>
  <si>
    <t>Guanajuato</t>
  </si>
  <si>
    <t>Vigencia al:</t>
  </si>
  <si>
    <t>LLEGADA</t>
  </si>
  <si>
    <t>SALIDA</t>
  </si>
  <si>
    <t xml:space="preserve">CIA       </t>
  </si>
  <si>
    <t>EQUIPO</t>
  </si>
  <si>
    <t>APTO
(ORG / ESC)</t>
  </si>
  <si>
    <t>APTO
(ESC / DES)</t>
  </si>
  <si>
    <t>UAL</t>
  </si>
  <si>
    <t>AAL</t>
  </si>
  <si>
    <t>VOI</t>
  </si>
  <si>
    <t>VIV</t>
  </si>
  <si>
    <t>NÚMERO DE LLEGADAS POR DÍA:</t>
  </si>
  <si>
    <t>NÚMERO DE SALIDAS POR DÍA:</t>
  </si>
  <si>
    <t>PROMEDIO DE LLEGADAS POR DÍA:</t>
  </si>
  <si>
    <t>PROMEDIO DE SALIDAS POR DÍA:</t>
  </si>
  <si>
    <t xml:space="preserve">ABRIL </t>
  </si>
  <si>
    <t>MARZO</t>
  </si>
  <si>
    <t>FEBRERO</t>
  </si>
  <si>
    <t>ENERO</t>
  </si>
  <si>
    <t>MES</t>
  </si>
  <si>
    <t>NACIONALES</t>
  </si>
  <si>
    <t>INTERNACIONALES</t>
  </si>
  <si>
    <t xml:space="preserve">TOTAL </t>
  </si>
  <si>
    <t>Gráfica comparativa mensual</t>
  </si>
  <si>
    <t>Comparación de vuelos mensuales</t>
  </si>
  <si>
    <t>MAYO 2020</t>
  </si>
  <si>
    <t>MAYO 2019</t>
  </si>
  <si>
    <t>Decrementeo de capacidad de asientos respecto a mayo 2019.</t>
  </si>
  <si>
    <t>Decremento de vuelos respecto a mayo 2019.</t>
  </si>
  <si>
    <t>A</t>
  </si>
  <si>
    <t>(A)</t>
  </si>
  <si>
    <t>(B)</t>
  </si>
  <si>
    <t>(C)</t>
  </si>
  <si>
    <t xml:space="preserve">Cifra antes de cancelaciones. (De acuerdo a ultima actualización de itinerario del 06 de abril de 2020) </t>
  </si>
  <si>
    <t>Cifra despues de cancelaciones. Información proporcionada por Departamento de Operaciones del Aeropuerto Int. de Guanajuato.</t>
  </si>
  <si>
    <t>(c )</t>
  </si>
  <si>
    <t xml:space="preserve">sin dato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</si>
</sst>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yy\-mm"/>
    <numFmt numFmtId="165" formatCode="mmmm\ yyyy"/>
    <numFmt numFmtId="166" formatCode="dd"/>
    <numFmt numFmtId="167" formatCode="000"/>
  </numFmts>
  <fonts count="1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i/>
      <sz val="9"/>
      <color theme="1"/>
      <name val="Arial Narrow"/>
      <family val="2"/>
    </font>
    <font>
      <b/>
      <sz val="8"/>
      <color theme="1"/>
      <name val="Arial Narrow"/>
      <family val="2"/>
    </font>
    <font>
      <sz val="11"/>
      <color theme="4" tint="-0.249977111117893"/>
      <name val="Arial Narrow"/>
      <family val="2"/>
    </font>
    <font>
      <sz val="11"/>
      <color theme="3"/>
      <name val="Arial Narrow"/>
      <family val="2"/>
    </font>
    <font>
      <sz val="10"/>
      <name val="Arial"/>
      <family val="2"/>
    </font>
    <font>
      <sz val="12"/>
      <name val="Arial"/>
      <family val="2"/>
    </font>
    <font>
      <sz val="10"/>
      <color rgb="FF000000"/>
      <name val="Arial"/>
      <family val="2"/>
    </font>
    <font>
      <b/>
      <sz val="28"/>
      <color theme="3" tint="-0.249977111117893"/>
      <name val="Century Gothic"/>
      <family val="2"/>
    </font>
    <font>
      <b/>
      <sz val="18"/>
      <color theme="2" tint="-9.9978637043366805E-2"/>
      <name val="Century Gothic"/>
      <family val="2"/>
    </font>
    <font>
      <b/>
      <sz val="28"/>
      <color theme="3"/>
      <name val="Century Gothic"/>
      <family val="2"/>
    </font>
    <font>
      <b/>
      <sz val="28"/>
      <color theme="2" tint="-9.9978637043366805E-2"/>
      <name val="Century Gothic"/>
      <family val="2"/>
    </font>
    <font>
      <b/>
      <sz val="22"/>
      <color theme="3" tint="-0.249977111117893"/>
      <name val="Century Gothic"/>
      <family val="2"/>
    </font>
    <font>
      <sz val="20"/>
      <color theme="3"/>
      <name val="Arial Black"/>
      <family val="2"/>
    </font>
    <font>
      <sz val="11"/>
      <color theme="2"/>
      <name val="Arial Narrow"/>
      <family val="2"/>
    </font>
    <font>
      <b/>
      <sz val="18"/>
      <color theme="2"/>
      <name val="Arial Narrow"/>
      <family val="2"/>
    </font>
    <font>
      <b/>
      <sz val="7"/>
      <color theme="4" tint="-0.249977111117893"/>
      <name val="Arial Narrow"/>
      <family val="2"/>
    </font>
    <font>
      <b/>
      <sz val="7"/>
      <color theme="3"/>
      <name val="Arial Narrow"/>
      <family val="2"/>
    </font>
    <font>
      <b/>
      <sz val="14"/>
      <color theme="3"/>
      <name val="Arial Narrow"/>
      <family val="2"/>
    </font>
    <font>
      <sz val="8"/>
      <color theme="1"/>
      <name val="Arial Narrow"/>
      <family val="2"/>
    </font>
    <font>
      <sz val="10"/>
      <color theme="1"/>
      <name val="Arial Narrow"/>
      <family val="2"/>
    </font>
    <font>
      <sz val="20"/>
      <color theme="3"/>
      <name val="Aharoni"/>
      <charset val="177"/>
    </font>
    <font>
      <sz val="18"/>
      <color theme="0" tint="-0.499984740745262"/>
      <name val="Arial Narrow"/>
      <family val="2"/>
    </font>
    <font>
      <b/>
      <sz val="18"/>
      <color theme="0" tint="-0.499984740745262"/>
      <name val="Arial Narrow"/>
      <family val="2"/>
    </font>
    <font>
      <b/>
      <sz val="18"/>
      <color theme="4" tint="-0.249977111117893"/>
      <name val="Arial Narrow"/>
      <family val="2"/>
    </font>
    <font>
      <b/>
      <sz val="11"/>
      <color theme="1"/>
      <name val="Arial Narrow"/>
      <family val="2"/>
    </font>
    <font>
      <b/>
      <i/>
      <sz val="9"/>
      <color theme="1"/>
      <name val="Arial Narrow"/>
      <family val="2"/>
    </font>
    <font>
      <sz val="14"/>
      <color theme="0" tint="-0.499984740745262"/>
      <name val="Arial Narrow"/>
      <family val="2"/>
    </font>
    <font>
      <b/>
      <sz val="26"/>
      <color theme="2"/>
      <name val="Arial Narrow"/>
      <family val="2"/>
    </font>
    <font>
      <b/>
      <sz val="22"/>
      <color rgb="FF0070C0"/>
      <name val="Arial Narrow"/>
      <family val="2"/>
    </font>
    <font>
      <b/>
      <sz val="11"/>
      <color rgb="FF0070C0"/>
      <name val="Arial Narrow"/>
      <family val="2"/>
    </font>
    <font>
      <sz val="20"/>
      <color theme="9" tint="-0.499984740745262"/>
      <name val="Arial Black"/>
      <family val="2"/>
    </font>
    <font>
      <sz val="11"/>
      <color theme="0"/>
      <name val="Arial Narrow"/>
      <family val="2"/>
    </font>
    <font>
      <b/>
      <sz val="18"/>
      <color theme="0"/>
      <name val="Arial Narrow"/>
      <family val="2"/>
    </font>
    <font>
      <b/>
      <sz val="7"/>
      <color theme="9" tint="-0.249977111117893"/>
      <name val="Arial Narrow"/>
      <family val="2"/>
    </font>
    <font>
      <b/>
      <sz val="7"/>
      <color theme="9" tint="-0.499984740745262"/>
      <name val="Arial Narrow"/>
      <family val="2"/>
    </font>
    <font>
      <b/>
      <sz val="12"/>
      <color theme="3"/>
      <name val="Arial Narrow"/>
      <family val="2"/>
    </font>
    <font>
      <sz val="11"/>
      <color theme="9" tint="-0.249977111117893"/>
      <name val="Arial Narrow"/>
      <family val="2"/>
    </font>
    <font>
      <sz val="20"/>
      <color theme="9" tint="-0.499984740745262"/>
      <name val="Aharoni"/>
      <charset val="177"/>
    </font>
    <font>
      <b/>
      <sz val="18"/>
      <color theme="9" tint="-0.249977111117893"/>
      <name val="Arial Narrow"/>
      <family val="2"/>
    </font>
    <font>
      <sz val="8"/>
      <color theme="5" tint="-0.249977111117893"/>
      <name val="Arial"/>
      <family val="2"/>
    </font>
    <font>
      <b/>
      <sz val="23"/>
      <color theme="9" tint="-0.499984740745262"/>
      <name val="Arial Narrow"/>
      <family val="2"/>
    </font>
    <font>
      <b/>
      <sz val="18"/>
      <color theme="9" tint="-0.499984740745262"/>
      <name val="Arial Narrow"/>
      <family val="2"/>
    </font>
    <font>
      <b/>
      <sz val="22"/>
      <color rgb="FF00B050"/>
      <name val="Arial Narrow"/>
      <family val="2"/>
    </font>
    <font>
      <b/>
      <sz val="11"/>
      <color rgb="FF00B050"/>
      <name val="Arial Narrow"/>
      <family val="2"/>
    </font>
    <font>
      <b/>
      <sz val="22"/>
      <color theme="3"/>
      <name val="Arial Narrow"/>
      <family val="2"/>
    </font>
    <font>
      <b/>
      <sz val="18"/>
      <color theme="3"/>
      <name val="Arial Narrow"/>
      <family val="2"/>
    </font>
    <font>
      <b/>
      <sz val="20"/>
      <color theme="4" tint="-0.249977111117893"/>
      <name val="Arial Narrow"/>
      <family val="2"/>
    </font>
    <font>
      <sz val="12"/>
      <color theme="4" tint="-0.249977111117893"/>
      <name val="Arial Narrow"/>
      <family val="2"/>
    </font>
    <font>
      <b/>
      <i/>
      <sz val="10"/>
      <color theme="4" tint="-0.249977111117893"/>
      <name val="Arial Narrow"/>
      <family val="2"/>
    </font>
    <font>
      <b/>
      <i/>
      <sz val="10"/>
      <color theme="3"/>
      <name val="Arial Narrow"/>
      <family val="2"/>
    </font>
    <font>
      <b/>
      <i/>
      <sz val="11"/>
      <color theme="1"/>
      <name val="Arial Narrow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8"/>
      <name val="Arial"/>
      <family val="2"/>
    </font>
    <font>
      <b/>
      <sz val="18"/>
      <color theme="0" tint="-4.9989318521683403E-2"/>
      <name val="Century Gothic"/>
      <family val="2"/>
    </font>
    <font>
      <b/>
      <sz val="28"/>
      <color theme="0" tint="-4.9989318521683403E-2"/>
      <name val="Century Gothic"/>
      <family val="2"/>
    </font>
    <font>
      <b/>
      <sz val="14"/>
      <color theme="1"/>
      <name val="Arial Narrow"/>
      <family val="2"/>
    </font>
    <font>
      <b/>
      <sz val="8"/>
      <color rgb="FF0070C0"/>
      <name val="Arial Narrow"/>
      <family val="2"/>
    </font>
    <font>
      <b/>
      <sz val="16"/>
      <color rgb="FF0070C0"/>
      <name val="Arial Narrow"/>
      <family val="2"/>
    </font>
    <font>
      <sz val="11"/>
      <color rgb="FF0070C0"/>
      <name val="Arial Narrow"/>
      <family val="2"/>
    </font>
    <font>
      <sz val="8"/>
      <color theme="1"/>
      <name val="Calibri"/>
      <family val="2"/>
      <scheme val="minor"/>
    </font>
    <font>
      <b/>
      <sz val="22"/>
      <color theme="9" tint="-0.499984740745262"/>
      <name val="Arial Narrow"/>
      <family val="2"/>
    </font>
    <font>
      <b/>
      <sz val="8"/>
      <color rgb="FF00B050"/>
      <name val="Arial Narrow"/>
      <family val="2"/>
    </font>
    <font>
      <b/>
      <sz val="16"/>
      <color rgb="FF00B050"/>
      <name val="Arial Narrow"/>
      <family val="2"/>
    </font>
    <font>
      <sz val="11"/>
      <color rgb="FF00B050"/>
      <name val="Arial Narrow"/>
      <family val="2"/>
    </font>
    <font>
      <b/>
      <sz val="8"/>
      <color theme="4" tint="-0.249977111117893"/>
      <name val="Arial Narrow"/>
      <family val="2"/>
    </font>
    <font>
      <b/>
      <sz val="16"/>
      <color theme="4" tint="-0.249977111117893"/>
      <name val="Arial Narrow"/>
      <family val="2"/>
    </font>
    <font>
      <b/>
      <sz val="16"/>
      <color theme="0"/>
      <name val="Century Gothic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8"/>
      <color theme="1" tint="0.499984740745262"/>
      <name val="Arial"/>
      <family val="2"/>
    </font>
    <font>
      <b/>
      <sz val="12"/>
      <color rgb="FF5C068C"/>
      <name val="Arial"/>
      <family val="2"/>
    </font>
    <font>
      <b/>
      <sz val="16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Arial"/>
      <family val="2"/>
    </font>
    <font>
      <b/>
      <sz val="12"/>
      <color theme="5"/>
      <name val="Arial"/>
      <family val="2"/>
    </font>
    <font>
      <b/>
      <sz val="22"/>
      <color theme="5"/>
      <name val="Arial"/>
      <family val="2"/>
    </font>
    <font>
      <b/>
      <sz val="12"/>
      <color theme="9"/>
      <name val="Arial"/>
      <family val="2"/>
    </font>
    <font>
      <b/>
      <sz val="22"/>
      <color theme="9"/>
      <name val="Arial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i/>
      <sz val="8"/>
      <name val="Arial"/>
      <family val="2"/>
    </font>
    <font>
      <sz val="8"/>
      <color rgb="FF00B050"/>
      <name val="Arial"/>
      <family val="2"/>
    </font>
    <font>
      <b/>
      <sz val="9"/>
      <color theme="1"/>
      <name val="Arial"/>
      <family val="2"/>
    </font>
    <font>
      <b/>
      <sz val="20"/>
      <color rgb="FF2F75B5"/>
      <name val="Arial Narrow"/>
      <family val="2"/>
    </font>
    <font>
      <b/>
      <sz val="8"/>
      <color rgb="FF2F75B5"/>
      <name val="Arial Narrow"/>
      <family val="2"/>
    </font>
    <font>
      <b/>
      <sz val="10"/>
      <color rgb="FF0070C0"/>
      <name val="Arial Narrow"/>
      <family val="2"/>
    </font>
    <font>
      <b/>
      <sz val="10"/>
      <color rgb="FF00B050"/>
      <name val="Arial Narrow"/>
      <family val="2"/>
    </font>
    <font>
      <b/>
      <sz val="10"/>
      <color rgb="FF2F75B5"/>
      <name val="Arial Narrow"/>
      <family val="2"/>
    </font>
    <font>
      <b/>
      <sz val="10"/>
      <color theme="4" tint="-0.249977111117893"/>
      <name val="Arial Narrow"/>
      <family val="2"/>
    </font>
    <font>
      <b/>
      <sz val="12"/>
      <color rgb="FF0070C0"/>
      <name val="Arial Narrow"/>
      <family val="2"/>
    </font>
    <font>
      <b/>
      <sz val="12"/>
      <color rgb="FF00B050"/>
      <name val="Arial Narrow"/>
      <family val="2"/>
    </font>
    <font>
      <b/>
      <sz val="12"/>
      <color rgb="FF2F75B5"/>
      <name val="Arial Narrow"/>
      <family val="2"/>
    </font>
    <font>
      <b/>
      <sz val="12"/>
      <color theme="4" tint="-0.249977111117893"/>
      <name val="Arial Narrow"/>
      <family val="2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3" tint="-0.249977111117893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6E7EA"/>
        <bgColor indexed="64"/>
      </patternFill>
    </fill>
    <fill>
      <patternFill patternType="solid">
        <fgColor rgb="FFEEEC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FC1C1"/>
        <bgColor rgb="FF4BACC6"/>
      </patternFill>
    </fill>
    <fill>
      <patternFill patternType="solid">
        <fgColor rgb="FF2FC1C1"/>
        <bgColor rgb="FF366092"/>
      </patternFill>
    </fill>
    <fill>
      <patternFill patternType="solid">
        <fgColor rgb="FF2FC1C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4CDDA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8E0A8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8F3A7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6600CC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BC2E6"/>
        <bgColor rgb="FF000000"/>
      </patternFill>
    </fill>
    <fill>
      <patternFill patternType="solid">
        <fgColor rgb="FFE8F3A7"/>
        <bgColor rgb="FF000000"/>
      </patternFill>
    </fill>
    <fill>
      <patternFill patternType="solid">
        <fgColor theme="0" tint="-0.14999847407452621"/>
        <bgColor rgb="FF000000"/>
      </patternFill>
    </fill>
  </fills>
  <borders count="36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  <border>
      <left/>
      <right/>
      <top style="thick">
        <color theme="3"/>
      </top>
      <bottom/>
      <diagonal/>
    </border>
    <border>
      <left/>
      <right/>
      <top/>
      <bottom style="double">
        <color theme="3"/>
      </bottom>
      <diagonal/>
    </border>
    <border>
      <left/>
      <right/>
      <top/>
      <bottom style="thick">
        <color theme="3"/>
      </bottom>
      <diagonal/>
    </border>
    <border>
      <left/>
      <right/>
      <top style="double">
        <color theme="3"/>
      </top>
      <bottom style="thick">
        <color theme="3"/>
      </bottom>
      <diagonal/>
    </border>
    <border>
      <left/>
      <right/>
      <top style="thick">
        <color theme="9" tint="-0.499984740745262"/>
      </top>
      <bottom/>
      <diagonal/>
    </border>
    <border>
      <left/>
      <right/>
      <top/>
      <bottom style="double">
        <color theme="9" tint="-0.499984740745262"/>
      </bottom>
      <diagonal/>
    </border>
    <border>
      <left/>
      <right/>
      <top/>
      <bottom style="thick">
        <color theme="9" tint="-0.499984740745262"/>
      </bottom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theme="7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9" fontId="54" fillId="0" borderId="0" applyFont="0" applyFill="0" applyBorder="0" applyAlignment="0" applyProtection="0"/>
  </cellStyleXfs>
  <cellXfs count="40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3" fillId="8" borderId="0" xfId="0" applyFont="1" applyFill="1" applyAlignment="1">
      <alignment horizontal="center" vertical="center"/>
    </xf>
    <xf numFmtId="0" fontId="4" fillId="3" borderId="0" xfId="0" applyFont="1" applyFill="1"/>
    <xf numFmtId="3" fontId="5" fillId="3" borderId="0" xfId="0" applyNumberFormat="1" applyFont="1" applyFill="1"/>
    <xf numFmtId="0" fontId="1" fillId="8" borderId="0" xfId="0" applyFont="1" applyFill="1"/>
    <xf numFmtId="0" fontId="1" fillId="3" borderId="0" xfId="0" applyFont="1" applyFill="1"/>
    <xf numFmtId="0" fontId="1" fillId="0" borderId="0" xfId="0" applyFont="1"/>
    <xf numFmtId="0" fontId="7" fillId="3" borderId="0" xfId="1" applyFont="1" applyFill="1" applyAlignment="1">
      <alignment horizontal="center" vertical="center"/>
    </xf>
    <xf numFmtId="0" fontId="7" fillId="8" borderId="0" xfId="1" applyFont="1" applyFill="1" applyAlignment="1">
      <alignment horizontal="center" vertical="center"/>
    </xf>
    <xf numFmtId="0" fontId="7" fillId="8" borderId="0" xfId="1" applyFont="1" applyFill="1" applyAlignment="1">
      <alignment horizontal="center"/>
    </xf>
    <xf numFmtId="0" fontId="7" fillId="8" borderId="0" xfId="1" applyFont="1" applyFill="1" applyAlignment="1">
      <alignment horizontal="left" vertical="center"/>
    </xf>
    <xf numFmtId="0" fontId="10" fillId="10" borderId="2" xfId="2" applyFont="1" applyFill="1" applyBorder="1" applyAlignment="1">
      <alignment horizontal="center" vertical="center" wrapText="1"/>
    </xf>
    <xf numFmtId="0" fontId="10" fillId="10" borderId="2" xfId="2" applyFont="1" applyFill="1" applyBorder="1" applyAlignment="1">
      <alignment vertical="center" wrapText="1"/>
    </xf>
    <xf numFmtId="0" fontId="11" fillId="10" borderId="2" xfId="2" applyFont="1" applyFill="1" applyBorder="1" applyAlignment="1">
      <alignment vertical="center" wrapText="1"/>
    </xf>
    <xf numFmtId="0" fontId="13" fillId="11" borderId="5" xfId="2" applyFont="1" applyFill="1" applyBorder="1" applyAlignment="1">
      <alignment horizontal="center" vertical="top" wrapText="1"/>
    </xf>
    <xf numFmtId="0" fontId="13" fillId="11" borderId="5" xfId="2" applyFont="1" applyFill="1" applyBorder="1" applyAlignment="1">
      <alignment vertical="top" wrapText="1"/>
    </xf>
    <xf numFmtId="0" fontId="11" fillId="11" borderId="5" xfId="2" applyFont="1" applyFill="1" applyBorder="1" applyAlignment="1">
      <alignment vertical="center" wrapText="1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7" fillId="3" borderId="0" xfId="1" applyFont="1" applyFill="1" applyBorder="1" applyAlignment="1">
      <alignment horizontal="center" vertical="center"/>
    </xf>
    <xf numFmtId="0" fontId="12" fillId="3" borderId="0" xfId="2" applyFont="1" applyFill="1" applyBorder="1" applyAlignment="1">
      <alignment horizontal="center" vertical="center"/>
    </xf>
    <xf numFmtId="0" fontId="11" fillId="3" borderId="0" xfId="2" applyFont="1" applyFill="1" applyBorder="1" applyAlignment="1">
      <alignment vertical="top" wrapText="1"/>
    </xf>
    <xf numFmtId="0" fontId="9" fillId="0" borderId="0" xfId="2" applyFont="1" applyFill="1" applyBorder="1" applyAlignment="1">
      <alignment horizontal="center" vertical="top" wrapText="1"/>
    </xf>
    <xf numFmtId="0" fontId="11" fillId="0" borderId="0" xfId="2" applyFont="1" applyFill="1" applyBorder="1" applyAlignment="1">
      <alignment vertical="center" wrapText="1"/>
    </xf>
    <xf numFmtId="0" fontId="11" fillId="0" borderId="0" xfId="2" applyFont="1" applyFill="1" applyBorder="1" applyAlignment="1">
      <alignment horizontal="left" vertical="center" wrapText="1"/>
    </xf>
    <xf numFmtId="0" fontId="14" fillId="12" borderId="7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right"/>
    </xf>
    <xf numFmtId="0" fontId="16" fillId="8" borderId="7" xfId="0" applyFont="1" applyFill="1" applyBorder="1" applyAlignment="1">
      <alignment horizontal="center"/>
    </xf>
    <xf numFmtId="0" fontId="1" fillId="8" borderId="7" xfId="0" applyFont="1" applyFill="1" applyBorder="1"/>
    <xf numFmtId="0" fontId="1" fillId="14" borderId="0" xfId="0" applyFont="1" applyFill="1" applyBorder="1" applyAlignment="1">
      <alignment horizontal="center" vertical="center"/>
    </xf>
    <xf numFmtId="0" fontId="3" fillId="1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3" fillId="7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1" fillId="8" borderId="0" xfId="0" applyFont="1" applyFill="1" applyBorder="1"/>
    <xf numFmtId="0" fontId="19" fillId="14" borderId="0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 vertical="center"/>
    </xf>
    <xf numFmtId="0" fontId="20" fillId="7" borderId="0" xfId="0" applyFont="1" applyFill="1" applyBorder="1" applyAlignment="1">
      <alignment horizontal="center" vertical="center"/>
    </xf>
    <xf numFmtId="0" fontId="20" fillId="8" borderId="0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/>
    </xf>
    <xf numFmtId="3" fontId="20" fillId="3" borderId="0" xfId="0" applyNumberFormat="1" applyFont="1" applyFill="1" applyBorder="1" applyAlignment="1">
      <alignment horizontal="center"/>
    </xf>
    <xf numFmtId="0" fontId="20" fillId="8" borderId="0" xfId="0" applyFont="1" applyFill="1" applyBorder="1"/>
    <xf numFmtId="0" fontId="1" fillId="14" borderId="0" xfId="0" applyFont="1" applyFill="1" applyBorder="1" applyAlignment="1">
      <alignment horizontal="right"/>
    </xf>
    <xf numFmtId="0" fontId="4" fillId="3" borderId="0" xfId="0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3" fontId="5" fillId="3" borderId="0" xfId="0" applyNumberFormat="1" applyFont="1" applyFill="1" applyBorder="1" applyAlignment="1">
      <alignment horizontal="center"/>
    </xf>
    <xf numFmtId="0" fontId="1" fillId="14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3" borderId="0" xfId="0" applyFont="1" applyFill="1" applyBorder="1"/>
    <xf numFmtId="3" fontId="5" fillId="3" borderId="0" xfId="0" applyNumberFormat="1" applyFont="1" applyFill="1" applyBorder="1"/>
    <xf numFmtId="0" fontId="19" fillId="14" borderId="8" xfId="0" applyFont="1" applyFill="1" applyBorder="1" applyAlignment="1">
      <alignment horizontal="center" vertical="center"/>
    </xf>
    <xf numFmtId="0" fontId="19" fillId="14" borderId="8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20" fillId="6" borderId="8" xfId="0" applyFont="1" applyFill="1" applyBorder="1" applyAlignment="1">
      <alignment horizontal="center" vertical="center"/>
    </xf>
    <xf numFmtId="0" fontId="20" fillId="7" borderId="8" xfId="0" applyFont="1" applyFill="1" applyBorder="1" applyAlignment="1">
      <alignment horizontal="center" vertical="center"/>
    </xf>
    <xf numFmtId="0" fontId="20" fillId="8" borderId="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/>
    </xf>
    <xf numFmtId="3" fontId="4" fillId="3" borderId="8" xfId="0" applyNumberFormat="1" applyFont="1" applyFill="1" applyBorder="1" applyAlignment="1">
      <alignment horizontal="center"/>
    </xf>
    <xf numFmtId="0" fontId="1" fillId="8" borderId="8" xfId="0" applyFont="1" applyFill="1" applyBorder="1"/>
    <xf numFmtId="0" fontId="22" fillId="12" borderId="9" xfId="0" applyFont="1" applyFill="1" applyBorder="1" applyAlignment="1">
      <alignment horizontal="center" vertical="center"/>
    </xf>
    <xf numFmtId="0" fontId="23" fillId="14" borderId="9" xfId="0" applyFont="1" applyFill="1" applyBorder="1"/>
    <xf numFmtId="0" fontId="23" fillId="3" borderId="9" xfId="0" applyFont="1" applyFill="1" applyBorder="1" applyAlignment="1">
      <alignment horizontal="center"/>
    </xf>
    <xf numFmtId="0" fontId="23" fillId="4" borderId="9" xfId="0" applyFont="1" applyFill="1" applyBorder="1" applyAlignment="1">
      <alignment horizontal="center"/>
    </xf>
    <xf numFmtId="0" fontId="23" fillId="5" borderId="9" xfId="0" applyFont="1" applyFill="1" applyBorder="1" applyAlignment="1">
      <alignment horizontal="right"/>
    </xf>
    <xf numFmtId="0" fontId="23" fillId="6" borderId="9" xfId="0" applyFont="1" applyFill="1" applyBorder="1" applyAlignment="1">
      <alignment horizontal="center"/>
    </xf>
    <xf numFmtId="0" fontId="23" fillId="7" borderId="9" xfId="0" applyFont="1" applyFill="1" applyBorder="1" applyAlignment="1">
      <alignment horizontal="center"/>
    </xf>
    <xf numFmtId="0" fontId="23" fillId="7" borderId="9" xfId="0" applyFont="1" applyFill="1" applyBorder="1" applyAlignment="1">
      <alignment horizontal="right"/>
    </xf>
    <xf numFmtId="0" fontId="24" fillId="6" borderId="9" xfId="0" applyFont="1" applyFill="1" applyBorder="1" applyAlignment="1">
      <alignment horizontal="right"/>
    </xf>
    <xf numFmtId="0" fontId="24" fillId="8" borderId="9" xfId="0" applyFont="1" applyFill="1" applyBorder="1" applyAlignment="1">
      <alignment horizontal="right"/>
    </xf>
    <xf numFmtId="0" fontId="25" fillId="3" borderId="9" xfId="0" applyFont="1" applyFill="1" applyBorder="1" applyAlignment="1">
      <alignment horizontal="center" vertical="center"/>
    </xf>
    <xf numFmtId="3" fontId="4" fillId="3" borderId="9" xfId="0" applyNumberFormat="1" applyFont="1" applyFill="1" applyBorder="1" applyAlignment="1">
      <alignment horizontal="center" vertical="center"/>
    </xf>
    <xf numFmtId="0" fontId="1" fillId="8" borderId="9" xfId="0" applyFont="1" applyFill="1" applyBorder="1"/>
    <xf numFmtId="0" fontId="26" fillId="3" borderId="0" xfId="0" applyFont="1" applyFill="1"/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14" borderId="8" xfId="0" applyFont="1" applyFill="1" applyBorder="1" applyAlignment="1">
      <alignment horizontal="center" vertical="center"/>
    </xf>
    <xf numFmtId="0" fontId="1" fillId="14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7" borderId="8" xfId="0" applyFont="1" applyFill="1" applyBorder="1" applyAlignment="1">
      <alignment horizontal="center"/>
    </xf>
    <xf numFmtId="0" fontId="1" fillId="8" borderId="8" xfId="0" applyFont="1" applyFill="1" applyBorder="1" applyAlignment="1">
      <alignment horizontal="center"/>
    </xf>
    <xf numFmtId="0" fontId="4" fillId="3" borderId="8" xfId="0" applyFont="1" applyFill="1" applyBorder="1"/>
    <xf numFmtId="3" fontId="5" fillId="3" borderId="8" xfId="0" applyNumberFormat="1" applyFont="1" applyFill="1" applyBorder="1"/>
    <xf numFmtId="0" fontId="28" fillId="7" borderId="9" xfId="0" applyFont="1" applyFill="1" applyBorder="1" applyAlignment="1">
      <alignment horizontal="right"/>
    </xf>
    <xf numFmtId="0" fontId="19" fillId="2" borderId="0" xfId="0" applyFont="1" applyFill="1" applyBorder="1" applyAlignment="1">
      <alignment horizontal="center"/>
    </xf>
    <xf numFmtId="0" fontId="25" fillId="3" borderId="0" xfId="0" applyFont="1" applyFill="1" applyBorder="1" applyAlignment="1">
      <alignment horizontal="center"/>
    </xf>
    <xf numFmtId="0" fontId="19" fillId="14" borderId="0" xfId="0" applyFont="1" applyFill="1" applyBorder="1" applyAlignment="1">
      <alignment horizontal="center" vertical="center"/>
    </xf>
    <xf numFmtId="0" fontId="22" fillId="12" borderId="10" xfId="0" applyFont="1" applyFill="1" applyBorder="1" applyAlignment="1">
      <alignment horizontal="center" vertical="center"/>
    </xf>
    <xf numFmtId="0" fontId="19" fillId="14" borderId="10" xfId="0" applyFont="1" applyFill="1" applyBorder="1" applyAlignment="1">
      <alignment horizontal="center"/>
    </xf>
    <xf numFmtId="3" fontId="4" fillId="3" borderId="9" xfId="0" applyNumberFormat="1" applyFont="1" applyFill="1" applyBorder="1" applyAlignment="1">
      <alignment horizontal="center"/>
    </xf>
    <xf numFmtId="0" fontId="2" fillId="3" borderId="0" xfId="0" applyFont="1" applyFill="1" applyAlignment="1">
      <alignment vertical="center" wrapText="1"/>
    </xf>
    <xf numFmtId="0" fontId="27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19" fillId="14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20" fillId="6" borderId="9" xfId="0" applyFont="1" applyFill="1" applyBorder="1" applyAlignment="1">
      <alignment horizontal="center" vertical="center"/>
    </xf>
    <xf numFmtId="0" fontId="20" fillId="7" borderId="9" xfId="0" applyFont="1" applyFill="1" applyBorder="1" applyAlignment="1">
      <alignment horizontal="center" vertical="center"/>
    </xf>
    <xf numFmtId="0" fontId="20" fillId="8" borderId="9" xfId="0" applyFont="1" applyFill="1" applyBorder="1" applyAlignment="1">
      <alignment horizontal="center" vertical="center"/>
    </xf>
    <xf numFmtId="0" fontId="16" fillId="8" borderId="0" xfId="0" applyFont="1" applyFill="1" applyAlignment="1">
      <alignment horizontal="right" vertical="center"/>
    </xf>
    <xf numFmtId="0" fontId="30" fillId="16" borderId="0" xfId="0" applyFont="1" applyFill="1" applyBorder="1" applyAlignment="1">
      <alignment horizontal="center" vertical="center"/>
    </xf>
    <xf numFmtId="3" fontId="31" fillId="16" borderId="0" xfId="0" applyNumberFormat="1" applyFont="1" applyFill="1" applyBorder="1" applyAlignment="1">
      <alignment horizontal="center" vertical="center"/>
    </xf>
    <xf numFmtId="0" fontId="32" fillId="17" borderId="11" xfId="0" applyFont="1" applyFill="1" applyBorder="1" applyAlignment="1">
      <alignment horizontal="center" vertical="center"/>
    </xf>
    <xf numFmtId="0" fontId="33" fillId="18" borderId="11" xfId="0" applyFont="1" applyFill="1" applyBorder="1" applyAlignment="1">
      <alignment horizontal="right"/>
    </xf>
    <xf numFmtId="0" fontId="34" fillId="8" borderId="11" xfId="0" applyFont="1" applyFill="1" applyBorder="1" applyAlignment="1">
      <alignment horizontal="center"/>
    </xf>
    <xf numFmtId="0" fontId="1" fillId="8" borderId="11" xfId="0" applyFont="1" applyFill="1" applyBorder="1"/>
    <xf numFmtId="0" fontId="19" fillId="19" borderId="0" xfId="0" applyFont="1" applyFill="1" applyBorder="1" applyAlignment="1">
      <alignment horizontal="center" vertical="center"/>
    </xf>
    <xf numFmtId="0" fontId="3" fillId="19" borderId="0" xfId="0" applyFont="1" applyFill="1" applyBorder="1" applyAlignment="1">
      <alignment horizontal="center" vertical="center"/>
    </xf>
    <xf numFmtId="0" fontId="35" fillId="3" borderId="0" xfId="0" applyFont="1" applyFill="1" applyBorder="1" applyAlignment="1">
      <alignment horizontal="center" vertical="center" wrapText="1"/>
    </xf>
    <xf numFmtId="3" fontId="36" fillId="3" borderId="0" xfId="0" applyNumberFormat="1" applyFont="1" applyFill="1" applyBorder="1" applyAlignment="1">
      <alignment horizontal="center" vertical="center" wrapText="1"/>
    </xf>
    <xf numFmtId="0" fontId="1" fillId="19" borderId="0" xfId="0" applyFont="1" applyFill="1" applyBorder="1" applyAlignment="1">
      <alignment horizontal="center" vertical="center"/>
    </xf>
    <xf numFmtId="0" fontId="37" fillId="19" borderId="0" xfId="0" applyFont="1" applyFill="1" applyBorder="1" applyAlignment="1">
      <alignment horizontal="center"/>
    </xf>
    <xf numFmtId="0" fontId="38" fillId="3" borderId="0" xfId="0" applyFont="1" applyFill="1" applyBorder="1" applyAlignment="1">
      <alignment horizontal="center"/>
    </xf>
    <xf numFmtId="3" fontId="38" fillId="3" borderId="0" xfId="0" applyNumberFormat="1" applyFont="1" applyFill="1" applyBorder="1" applyAlignment="1">
      <alignment horizontal="center"/>
    </xf>
    <xf numFmtId="0" fontId="19" fillId="19" borderId="0" xfId="0" applyFont="1" applyFill="1" applyBorder="1" applyAlignment="1">
      <alignment horizontal="center"/>
    </xf>
    <xf numFmtId="0" fontId="19" fillId="19" borderId="12" xfId="0" applyFont="1" applyFill="1" applyBorder="1" applyAlignment="1">
      <alignment horizontal="center" vertical="center"/>
    </xf>
    <xf numFmtId="0" fontId="1" fillId="19" borderId="12" xfId="0" applyFont="1" applyFill="1" applyBorder="1"/>
    <xf numFmtId="0" fontId="1" fillId="3" borderId="1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7" borderId="12" xfId="0" applyFont="1" applyFill="1" applyBorder="1" applyAlignment="1">
      <alignment horizontal="center"/>
    </xf>
    <xf numFmtId="0" fontId="1" fillId="8" borderId="12" xfId="0" applyFont="1" applyFill="1" applyBorder="1" applyAlignment="1">
      <alignment horizontal="center"/>
    </xf>
    <xf numFmtId="0" fontId="4" fillId="3" borderId="12" xfId="0" applyFont="1" applyFill="1" applyBorder="1"/>
    <xf numFmtId="3" fontId="5" fillId="3" borderId="12" xfId="0" applyNumberFormat="1" applyFont="1" applyFill="1" applyBorder="1"/>
    <xf numFmtId="0" fontId="1" fillId="8" borderId="12" xfId="0" applyFont="1" applyFill="1" applyBorder="1"/>
    <xf numFmtId="0" fontId="39" fillId="17" borderId="13" xfId="0" applyFont="1" applyFill="1" applyBorder="1" applyAlignment="1">
      <alignment horizontal="center" vertical="center"/>
    </xf>
    <xf numFmtId="0" fontId="23" fillId="19" borderId="13" xfId="0" applyFont="1" applyFill="1" applyBorder="1"/>
    <xf numFmtId="0" fontId="23" fillId="3" borderId="13" xfId="0" applyFont="1" applyFill="1" applyBorder="1" applyAlignment="1">
      <alignment horizontal="center"/>
    </xf>
    <xf numFmtId="0" fontId="23" fillId="4" borderId="13" xfId="0" applyFont="1" applyFill="1" applyBorder="1" applyAlignment="1">
      <alignment horizontal="center"/>
    </xf>
    <xf numFmtId="0" fontId="23" fillId="5" borderId="13" xfId="0" applyFont="1" applyFill="1" applyBorder="1" applyAlignment="1">
      <alignment horizontal="right"/>
    </xf>
    <xf numFmtId="0" fontId="23" fillId="6" borderId="13" xfId="0" applyFont="1" applyFill="1" applyBorder="1" applyAlignment="1">
      <alignment horizontal="center"/>
    </xf>
    <xf numFmtId="0" fontId="23" fillId="7" borderId="13" xfId="0" applyFont="1" applyFill="1" applyBorder="1" applyAlignment="1">
      <alignment horizontal="center"/>
    </xf>
    <xf numFmtId="0" fontId="28" fillId="7" borderId="13" xfId="0" applyFont="1" applyFill="1" applyBorder="1" applyAlignment="1">
      <alignment horizontal="right"/>
    </xf>
    <xf numFmtId="0" fontId="24" fillId="6" borderId="13" xfId="0" applyFont="1" applyFill="1" applyBorder="1" applyAlignment="1">
      <alignment horizontal="right"/>
    </xf>
    <xf numFmtId="0" fontId="24" fillId="8" borderId="13" xfId="0" applyFont="1" applyFill="1" applyBorder="1" applyAlignment="1">
      <alignment horizontal="right"/>
    </xf>
    <xf numFmtId="0" fontId="40" fillId="3" borderId="13" xfId="0" applyFont="1" applyFill="1" applyBorder="1" applyAlignment="1">
      <alignment horizontal="center"/>
    </xf>
    <xf numFmtId="3" fontId="38" fillId="3" borderId="13" xfId="0" applyNumberFormat="1" applyFont="1" applyFill="1" applyBorder="1" applyAlignment="1">
      <alignment horizontal="center"/>
    </xf>
    <xf numFmtId="0" fontId="1" fillId="8" borderId="13" xfId="0" applyFont="1" applyFill="1" applyBorder="1"/>
    <xf numFmtId="0" fontId="19" fillId="19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1" fillId="5" borderId="13" xfId="0" applyFont="1" applyFill="1" applyBorder="1" applyAlignment="1">
      <alignment horizontal="center"/>
    </xf>
    <xf numFmtId="0" fontId="20" fillId="6" borderId="13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0" fillId="8" borderId="13" xfId="0" applyFont="1" applyFill="1" applyBorder="1" applyAlignment="1">
      <alignment horizontal="center" vertical="center"/>
    </xf>
    <xf numFmtId="0" fontId="1" fillId="3" borderId="0" xfId="0" applyFont="1" applyFill="1" applyBorder="1"/>
    <xf numFmtId="0" fontId="1" fillId="19" borderId="12" xfId="0" applyFont="1" applyFill="1" applyBorder="1" applyAlignment="1">
      <alignment horizontal="center" vertical="center"/>
    </xf>
    <xf numFmtId="0" fontId="19" fillId="19" borderId="13" xfId="0" applyFont="1" applyFill="1" applyBorder="1" applyAlignment="1">
      <alignment horizontal="center" vertical="center"/>
    </xf>
    <xf numFmtId="0" fontId="1" fillId="19" borderId="13" xfId="0" applyFont="1" applyFill="1" applyBorder="1"/>
    <xf numFmtId="0" fontId="1" fillId="6" borderId="13" xfId="0" applyFont="1" applyFill="1" applyBorder="1" applyAlignment="1">
      <alignment horizontal="center"/>
    </xf>
    <xf numFmtId="0" fontId="1" fillId="7" borderId="13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4" fillId="3" borderId="13" xfId="0" applyFont="1" applyFill="1" applyBorder="1"/>
    <xf numFmtId="3" fontId="5" fillId="3" borderId="13" xfId="0" applyNumberFormat="1" applyFont="1" applyFill="1" applyBorder="1"/>
    <xf numFmtId="0" fontId="43" fillId="8" borderId="0" xfId="0" applyFont="1" applyFill="1" applyAlignment="1">
      <alignment horizontal="right" vertical="center"/>
    </xf>
    <xf numFmtId="3" fontId="44" fillId="21" borderId="0" xfId="0" applyNumberFormat="1" applyFont="1" applyFill="1" applyBorder="1" applyAlignment="1">
      <alignment horizontal="center" vertical="center"/>
    </xf>
    <xf numFmtId="3" fontId="45" fillId="21" borderId="0" xfId="0" applyNumberFormat="1" applyFont="1" applyFill="1" applyBorder="1" applyAlignment="1">
      <alignment horizontal="center" vertical="center"/>
    </xf>
    <xf numFmtId="3" fontId="1" fillId="8" borderId="0" xfId="0" applyNumberFormat="1" applyFont="1" applyFill="1" applyAlignment="1">
      <alignment vertical="center"/>
    </xf>
    <xf numFmtId="0" fontId="47" fillId="22" borderId="0" xfId="0" applyFont="1" applyFill="1" applyAlignment="1">
      <alignment horizontal="right"/>
    </xf>
    <xf numFmtId="3" fontId="48" fillId="22" borderId="0" xfId="0" applyNumberFormat="1" applyFont="1" applyFill="1" applyAlignment="1">
      <alignment horizontal="center" vertical="center"/>
    </xf>
    <xf numFmtId="3" fontId="4" fillId="22" borderId="0" xfId="0" applyNumberFormat="1" applyFont="1" applyFill="1" applyAlignment="1">
      <alignment horizontal="center" vertical="center"/>
    </xf>
    <xf numFmtId="0" fontId="1" fillId="22" borderId="0" xfId="0" applyFont="1" applyFill="1"/>
    <xf numFmtId="3" fontId="49" fillId="22" borderId="0" xfId="0" applyNumberFormat="1" applyFont="1" applyFill="1" applyAlignment="1">
      <alignment horizontal="center" vertical="center"/>
    </xf>
    <xf numFmtId="0" fontId="1" fillId="22" borderId="0" xfId="0" applyFont="1" applyFill="1" applyAlignment="1">
      <alignment horizontal="center"/>
    </xf>
    <xf numFmtId="0" fontId="52" fillId="22" borderId="0" xfId="0" applyFont="1" applyFill="1"/>
    <xf numFmtId="0" fontId="46" fillId="22" borderId="0" xfId="0" applyFont="1" applyFill="1" applyAlignment="1">
      <alignment horizontal="center" vertical="center"/>
    </xf>
    <xf numFmtId="0" fontId="50" fillId="22" borderId="0" xfId="0" applyFont="1" applyFill="1" applyAlignment="1">
      <alignment horizontal="center" vertical="center" wrapText="1"/>
    </xf>
    <xf numFmtId="3" fontId="51" fillId="22" borderId="0" xfId="0" applyNumberFormat="1" applyFont="1" applyFill="1" applyAlignment="1">
      <alignment horizontal="center" vertical="center" wrapText="1"/>
    </xf>
    <xf numFmtId="0" fontId="34" fillId="18" borderId="11" xfId="0" applyFont="1" applyFill="1" applyBorder="1" applyAlignment="1">
      <alignment horizontal="center"/>
    </xf>
    <xf numFmtId="0" fontId="35" fillId="3" borderId="11" xfId="0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3" fontId="36" fillId="3" borderId="11" xfId="0" applyNumberFormat="1" applyFont="1" applyFill="1" applyBorder="1" applyAlignment="1">
      <alignment horizontal="center" vertical="center" wrapText="1"/>
    </xf>
    <xf numFmtId="3" fontId="36" fillId="3" borderId="0" xfId="0" applyNumberFormat="1" applyFont="1" applyFill="1" applyBorder="1" applyAlignment="1">
      <alignment horizontal="center" vertical="center" wrapText="1"/>
    </xf>
    <xf numFmtId="0" fontId="42" fillId="20" borderId="0" xfId="0" applyFont="1" applyFill="1" applyAlignment="1">
      <alignment horizontal="right" vertical="center"/>
    </xf>
    <xf numFmtId="0" fontId="29" fillId="15" borderId="0" xfId="0" applyFont="1" applyFill="1" applyAlignment="1">
      <alignment horizontal="right" vertical="center"/>
    </xf>
    <xf numFmtId="0" fontId="16" fillId="13" borderId="7" xfId="0" applyFont="1" applyFill="1" applyBorder="1" applyAlignment="1">
      <alignment horizontal="center"/>
    </xf>
    <xf numFmtId="0" fontId="17" fillId="3" borderId="7" xfId="0" applyFont="1" applyFill="1" applyBorder="1" applyAlignment="1">
      <alignment horizontal="center" vertical="center" wrapText="1"/>
    </xf>
    <xf numFmtId="0" fontId="17" fillId="3" borderId="0" xfId="0" applyFont="1" applyFill="1" applyBorder="1" applyAlignment="1">
      <alignment horizontal="center" vertical="center" wrapText="1"/>
    </xf>
    <xf numFmtId="3" fontId="18" fillId="3" borderId="7" xfId="0" applyNumberFormat="1" applyFont="1" applyFill="1" applyBorder="1" applyAlignment="1">
      <alignment horizontal="center" vertical="center" wrapText="1"/>
    </xf>
    <xf numFmtId="3" fontId="18" fillId="3" borderId="0" xfId="0" applyNumberFormat="1" applyFont="1" applyFill="1" applyBorder="1" applyAlignment="1">
      <alignment horizontal="center" vertical="center" wrapText="1"/>
    </xf>
    <xf numFmtId="0" fontId="9" fillId="9" borderId="1" xfId="2" applyFont="1" applyFill="1" applyBorder="1" applyAlignment="1">
      <alignment horizontal="center" vertical="center"/>
    </xf>
    <xf numFmtId="0" fontId="9" fillId="9" borderId="2" xfId="2" applyFont="1" applyFill="1" applyBorder="1" applyAlignment="1">
      <alignment horizontal="center" vertical="center"/>
    </xf>
    <xf numFmtId="0" fontId="10" fillId="10" borderId="2" xfId="2" applyFont="1" applyFill="1" applyBorder="1" applyAlignment="1">
      <alignment horizontal="center" vertical="center" wrapText="1"/>
    </xf>
    <xf numFmtId="0" fontId="11" fillId="10" borderId="2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center" vertical="center" wrapText="1"/>
    </xf>
    <xf numFmtId="0" fontId="12" fillId="9" borderId="4" xfId="2" applyFont="1" applyFill="1" applyBorder="1" applyAlignment="1">
      <alignment horizontal="center" vertical="center"/>
    </xf>
    <xf numFmtId="0" fontId="12" fillId="9" borderId="5" xfId="2" applyFont="1" applyFill="1" applyBorder="1" applyAlignment="1">
      <alignment horizontal="center" vertical="center"/>
    </xf>
    <xf numFmtId="0" fontId="13" fillId="11" borderId="5" xfId="2" applyFont="1" applyFill="1" applyBorder="1" applyAlignment="1">
      <alignment horizontal="center" vertical="top" wrapText="1"/>
    </xf>
    <xf numFmtId="0" fontId="11" fillId="11" borderId="5" xfId="2" applyFont="1" applyFill="1" applyBorder="1" applyAlignment="1">
      <alignment horizontal="center" vertical="center" wrapText="1"/>
    </xf>
    <xf numFmtId="0" fontId="11" fillId="11" borderId="6" xfId="2" applyFont="1" applyFill="1" applyBorder="1" applyAlignment="1">
      <alignment horizontal="center" vertical="center" wrapText="1"/>
    </xf>
    <xf numFmtId="0" fontId="1" fillId="23" borderId="0" xfId="0" applyFont="1" applyFill="1" applyBorder="1" applyAlignment="1">
      <alignment horizontal="center"/>
    </xf>
    <xf numFmtId="0" fontId="2" fillId="23" borderId="0" xfId="0" applyFont="1" applyFill="1" applyBorder="1" applyAlignment="1">
      <alignment horizontal="center"/>
    </xf>
    <xf numFmtId="0" fontId="56" fillId="23" borderId="0" xfId="0" applyFont="1" applyFill="1" applyBorder="1" applyAlignment="1">
      <alignment horizontal="left"/>
    </xf>
    <xf numFmtId="0" fontId="57" fillId="23" borderId="0" xfId="0" applyFont="1" applyFill="1" applyBorder="1" applyAlignment="1">
      <alignment horizontal="left"/>
    </xf>
    <xf numFmtId="0" fontId="20" fillId="23" borderId="0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right" vertical="center"/>
    </xf>
    <xf numFmtId="0" fontId="16" fillId="13" borderId="7" xfId="0" applyFont="1" applyFill="1" applyBorder="1" applyAlignment="1">
      <alignment horizontal="center" vertical="center"/>
    </xf>
    <xf numFmtId="0" fontId="16" fillId="8" borderId="7" xfId="0" applyFont="1" applyFill="1" applyBorder="1" applyAlignment="1">
      <alignment horizontal="center" vertical="center"/>
    </xf>
    <xf numFmtId="0" fontId="1" fillId="8" borderId="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/>
    </xf>
    <xf numFmtId="0" fontId="56" fillId="23" borderId="10" xfId="0" applyFont="1" applyFill="1" applyBorder="1" applyAlignment="1">
      <alignment horizontal="left"/>
    </xf>
    <xf numFmtId="0" fontId="2" fillId="23" borderId="10" xfId="0" applyFont="1" applyFill="1" applyBorder="1" applyAlignment="1">
      <alignment horizontal="center"/>
    </xf>
    <xf numFmtId="0" fontId="1" fillId="23" borderId="10" xfId="0" applyFont="1" applyFill="1" applyBorder="1" applyAlignment="1">
      <alignment horizontal="center"/>
    </xf>
    <xf numFmtId="0" fontId="20" fillId="23" borderId="1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left" vertical="center"/>
    </xf>
    <xf numFmtId="0" fontId="21" fillId="3" borderId="0" xfId="0" applyFont="1" applyFill="1" applyBorder="1" applyAlignment="1">
      <alignment horizontal="left" vertical="center"/>
    </xf>
    <xf numFmtId="0" fontId="19" fillId="14" borderId="10" xfId="0" applyFont="1" applyFill="1" applyBorder="1" applyAlignment="1">
      <alignment horizontal="center" vertical="center"/>
    </xf>
    <xf numFmtId="0" fontId="4" fillId="23" borderId="0" xfId="0" applyFont="1" applyFill="1" applyBorder="1" applyAlignment="1">
      <alignment horizontal="center"/>
    </xf>
    <xf numFmtId="3" fontId="4" fillId="23" borderId="0" xfId="0" applyNumberFormat="1" applyFont="1" applyFill="1" applyBorder="1" applyAlignment="1">
      <alignment horizontal="center"/>
    </xf>
    <xf numFmtId="0" fontId="1" fillId="23" borderId="0" xfId="0" applyFont="1" applyFill="1" applyBorder="1"/>
    <xf numFmtId="0" fontId="25" fillId="23" borderId="10" xfId="0" applyFont="1" applyFill="1" applyBorder="1" applyAlignment="1">
      <alignment horizontal="center"/>
    </xf>
    <xf numFmtId="3" fontId="4" fillId="23" borderId="10" xfId="0" applyNumberFormat="1" applyFont="1" applyFill="1" applyBorder="1" applyAlignment="1">
      <alignment horizontal="center"/>
    </xf>
    <xf numFmtId="0" fontId="1" fillId="23" borderId="10" xfId="0" applyFont="1" applyFill="1" applyBorder="1"/>
    <xf numFmtId="0" fontId="20" fillId="23" borderId="0" xfId="0" applyFont="1" applyFill="1" applyBorder="1"/>
    <xf numFmtId="0" fontId="20" fillId="23" borderId="9" xfId="0" applyFont="1" applyFill="1" applyBorder="1" applyAlignment="1">
      <alignment horizontal="center" vertical="center"/>
    </xf>
    <xf numFmtId="0" fontId="25" fillId="23" borderId="9" xfId="0" applyFont="1" applyFill="1" applyBorder="1" applyAlignment="1">
      <alignment horizontal="center"/>
    </xf>
    <xf numFmtId="3" fontId="4" fillId="23" borderId="9" xfId="0" applyNumberFormat="1" applyFont="1" applyFill="1" applyBorder="1" applyAlignment="1">
      <alignment horizontal="center"/>
    </xf>
    <xf numFmtId="0" fontId="1" fillId="23" borderId="9" xfId="0" applyFont="1" applyFill="1" applyBorder="1"/>
    <xf numFmtId="0" fontId="56" fillId="23" borderId="13" xfId="0" applyFont="1" applyFill="1" applyBorder="1" applyAlignment="1">
      <alignment horizontal="left"/>
    </xf>
    <xf numFmtId="0" fontId="2" fillId="23" borderId="13" xfId="0" applyFont="1" applyFill="1" applyBorder="1" applyAlignment="1">
      <alignment horizontal="center"/>
    </xf>
    <xf numFmtId="0" fontId="1" fillId="23" borderId="13" xfId="0" applyFont="1" applyFill="1" applyBorder="1" applyAlignment="1">
      <alignment horizontal="center"/>
    </xf>
    <xf numFmtId="0" fontId="20" fillId="23" borderId="13" xfId="0" applyFont="1" applyFill="1" applyBorder="1" applyAlignment="1">
      <alignment horizontal="center" vertical="center"/>
    </xf>
    <xf numFmtId="0" fontId="40" fillId="23" borderId="13" xfId="0" applyFont="1" applyFill="1" applyBorder="1" applyAlignment="1">
      <alignment horizontal="center"/>
    </xf>
    <xf numFmtId="3" fontId="38" fillId="23" borderId="13" xfId="0" applyNumberFormat="1" applyFont="1" applyFill="1" applyBorder="1" applyAlignment="1">
      <alignment horizontal="center"/>
    </xf>
    <xf numFmtId="0" fontId="1" fillId="23" borderId="13" xfId="0" applyFont="1" applyFill="1" applyBorder="1"/>
    <xf numFmtId="0" fontId="1" fillId="3" borderId="0" xfId="0" applyFont="1" applyFill="1" applyAlignment="1">
      <alignment vertical="center" wrapText="1"/>
    </xf>
    <xf numFmtId="0" fontId="4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61" fillId="10" borderId="2" xfId="2" applyFont="1" applyFill="1" applyBorder="1" applyAlignment="1">
      <alignment horizontal="center" vertical="center" wrapText="1"/>
    </xf>
    <xf numFmtId="0" fontId="11" fillId="10" borderId="3" xfId="2" applyFont="1" applyFill="1" applyBorder="1" applyAlignment="1">
      <alignment horizontal="left" vertical="center" wrapText="1"/>
    </xf>
    <xf numFmtId="0" fontId="62" fillId="9" borderId="4" xfId="2" applyFont="1" applyFill="1" applyBorder="1" applyAlignment="1">
      <alignment horizontal="center" vertical="center"/>
    </xf>
    <xf numFmtId="0" fontId="62" fillId="9" borderId="5" xfId="2" applyFont="1" applyFill="1" applyBorder="1" applyAlignment="1">
      <alignment horizontal="center" vertical="center"/>
    </xf>
    <xf numFmtId="0" fontId="11" fillId="11" borderId="6" xfId="2" applyFont="1" applyFill="1" applyBorder="1" applyAlignment="1">
      <alignment horizontal="left" vertical="center" wrapText="1"/>
    </xf>
    <xf numFmtId="0" fontId="55" fillId="3" borderId="0" xfId="0" applyFont="1" applyFill="1"/>
    <xf numFmtId="0" fontId="63" fillId="3" borderId="0" xfId="0" applyFont="1" applyFill="1" applyAlignment="1">
      <alignment horizontal="center"/>
    </xf>
    <xf numFmtId="0" fontId="63" fillId="3" borderId="14" xfId="0" applyFont="1" applyFill="1" applyBorder="1" applyAlignment="1">
      <alignment horizontal="center"/>
    </xf>
    <xf numFmtId="0" fontId="63" fillId="3" borderId="0" xfId="0" applyFont="1" applyFill="1"/>
    <xf numFmtId="0" fontId="0" fillId="3" borderId="14" xfId="0" applyFill="1" applyBorder="1"/>
    <xf numFmtId="0" fontId="16" fillId="3" borderId="0" xfId="0" applyFont="1" applyFill="1" applyAlignment="1">
      <alignment horizontal="right" vertical="center"/>
    </xf>
    <xf numFmtId="0" fontId="64" fillId="16" borderId="0" xfId="0" applyFont="1" applyFill="1" applyBorder="1" applyAlignment="1">
      <alignment horizontal="center" vertical="center"/>
    </xf>
    <xf numFmtId="3" fontId="65" fillId="16" borderId="0" xfId="0" applyNumberFormat="1" applyFont="1" applyFill="1" applyBorder="1" applyAlignment="1">
      <alignment horizontal="center" vertical="center"/>
    </xf>
    <xf numFmtId="0" fontId="64" fillId="16" borderId="0" xfId="0" applyFont="1" applyFill="1" applyBorder="1" applyAlignment="1">
      <alignment horizontal="center" vertical="center" wrapText="1"/>
    </xf>
    <xf numFmtId="0" fontId="30" fillId="3" borderId="14" xfId="0" applyFont="1" applyFill="1" applyBorder="1" applyAlignment="1">
      <alignment horizontal="center" vertical="center"/>
    </xf>
    <xf numFmtId="0" fontId="30" fillId="3" borderId="0" xfId="0" applyFont="1" applyFill="1" applyBorder="1" applyAlignment="1">
      <alignment horizontal="center" vertical="center"/>
    </xf>
    <xf numFmtId="3" fontId="66" fillId="16" borderId="0" xfId="0" applyNumberFormat="1" applyFont="1" applyFill="1" applyBorder="1" applyAlignment="1">
      <alignment horizontal="center" vertical="center"/>
    </xf>
    <xf numFmtId="0" fontId="67" fillId="3" borderId="0" xfId="0" applyFont="1" applyFill="1"/>
    <xf numFmtId="0" fontId="68" fillId="20" borderId="0" xfId="0" applyFont="1" applyFill="1" applyAlignment="1">
      <alignment horizontal="right" vertical="center"/>
    </xf>
    <xf numFmtId="0" fontId="43" fillId="3" borderId="0" xfId="0" applyFont="1" applyFill="1" applyAlignment="1">
      <alignment horizontal="right" vertical="center"/>
    </xf>
    <xf numFmtId="3" fontId="69" fillId="21" borderId="0" xfId="0" applyNumberFormat="1" applyFont="1" applyFill="1" applyBorder="1" applyAlignment="1">
      <alignment horizontal="center" vertical="center"/>
    </xf>
    <xf numFmtId="3" fontId="70" fillId="21" borderId="0" xfId="0" applyNumberFormat="1" applyFont="1" applyFill="1" applyBorder="1" applyAlignment="1">
      <alignment horizontal="center" vertical="center"/>
    </xf>
    <xf numFmtId="3" fontId="69" fillId="21" borderId="0" xfId="0" applyNumberFormat="1" applyFont="1" applyFill="1" applyBorder="1" applyAlignment="1">
      <alignment horizontal="center" vertical="center" wrapText="1"/>
    </xf>
    <xf numFmtId="3" fontId="44" fillId="3" borderId="14" xfId="0" applyNumberFormat="1" applyFont="1" applyFill="1" applyBorder="1" applyAlignment="1">
      <alignment horizontal="center" vertical="center"/>
    </xf>
    <xf numFmtId="3" fontId="44" fillId="3" borderId="0" xfId="0" applyNumberFormat="1" applyFont="1" applyFill="1" applyBorder="1" applyAlignment="1">
      <alignment horizontal="center" vertical="center"/>
    </xf>
    <xf numFmtId="3" fontId="71" fillId="21" borderId="0" xfId="0" applyNumberFormat="1" applyFont="1" applyFill="1" applyBorder="1" applyAlignment="1">
      <alignment horizontal="center" vertical="center"/>
    </xf>
    <xf numFmtId="0" fontId="46" fillId="22" borderId="0" xfId="0" applyFont="1" applyFill="1" applyAlignment="1">
      <alignment vertical="center"/>
    </xf>
    <xf numFmtId="3" fontId="72" fillId="22" borderId="0" xfId="0" applyNumberFormat="1" applyFont="1" applyFill="1" applyAlignment="1">
      <alignment horizontal="center" vertical="center"/>
    </xf>
    <xf numFmtId="3" fontId="73" fillId="22" borderId="0" xfId="0" applyNumberFormat="1" applyFont="1" applyFill="1" applyAlignment="1">
      <alignment horizontal="center" vertical="center"/>
    </xf>
    <xf numFmtId="3" fontId="72" fillId="22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42" fillId="8" borderId="0" xfId="0" applyFont="1" applyFill="1" applyAlignment="1">
      <alignment horizontal="right" vertical="center"/>
    </xf>
    <xf numFmtId="3" fontId="44" fillId="8" borderId="0" xfId="0" applyNumberFormat="1" applyFont="1" applyFill="1" applyBorder="1" applyAlignment="1">
      <alignment horizontal="center" vertical="center"/>
    </xf>
    <xf numFmtId="3" fontId="45" fillId="8" borderId="0" xfId="0" applyNumberFormat="1" applyFont="1" applyFill="1" applyBorder="1" applyAlignment="1">
      <alignment horizontal="center" vertical="center"/>
    </xf>
    <xf numFmtId="0" fontId="0" fillId="8" borderId="0" xfId="0" applyFill="1"/>
    <xf numFmtId="0" fontId="74" fillId="10" borderId="2" xfId="2" applyFont="1" applyFill="1" applyBorder="1" applyAlignment="1">
      <alignment horizontal="center" vertical="center" wrapText="1"/>
    </xf>
    <xf numFmtId="0" fontId="74" fillId="10" borderId="2" xfId="2" applyFont="1" applyFill="1" applyBorder="1" applyAlignment="1">
      <alignment vertical="center" wrapText="1"/>
    </xf>
    <xf numFmtId="0" fontId="11" fillId="10" borderId="3" xfId="2" applyFont="1" applyFill="1" applyBorder="1" applyAlignment="1">
      <alignment vertical="center" wrapText="1"/>
    </xf>
    <xf numFmtId="0" fontId="11" fillId="11" borderId="6" xfId="2" applyFont="1" applyFill="1" applyBorder="1" applyAlignment="1">
      <alignment vertical="center" wrapText="1"/>
    </xf>
    <xf numFmtId="3" fontId="48" fillId="22" borderId="15" xfId="0" applyNumberFormat="1" applyFont="1" applyFill="1" applyBorder="1" applyAlignment="1">
      <alignment horizontal="center" vertical="center"/>
    </xf>
    <xf numFmtId="0" fontId="50" fillId="22" borderId="15" xfId="0" applyFont="1" applyFill="1" applyBorder="1" applyAlignment="1">
      <alignment horizontal="center" vertical="center" wrapText="1"/>
    </xf>
    <xf numFmtId="0" fontId="52" fillId="8" borderId="0" xfId="0" applyFont="1" applyFill="1"/>
    <xf numFmtId="0" fontId="0" fillId="8" borderId="16" xfId="0" applyFill="1" applyBorder="1"/>
    <xf numFmtId="0" fontId="0" fillId="0" borderId="16" xfId="0" applyFill="1" applyBorder="1"/>
    <xf numFmtId="0" fontId="42" fillId="8" borderId="16" xfId="0" applyFont="1" applyFill="1" applyBorder="1" applyAlignment="1">
      <alignment horizontal="right" vertical="center"/>
    </xf>
    <xf numFmtId="0" fontId="43" fillId="8" borderId="16" xfId="0" applyFont="1" applyFill="1" applyBorder="1" applyAlignment="1">
      <alignment horizontal="right" vertical="center"/>
    </xf>
    <xf numFmtId="3" fontId="44" fillId="8" borderId="16" xfId="0" applyNumberFormat="1" applyFont="1" applyFill="1" applyBorder="1" applyAlignment="1">
      <alignment horizontal="center" vertical="center"/>
    </xf>
    <xf numFmtId="3" fontId="45" fillId="8" borderId="16" xfId="0" applyNumberFormat="1" applyFont="1" applyFill="1" applyBorder="1" applyAlignment="1">
      <alignment horizontal="center" vertical="center"/>
    </xf>
    <xf numFmtId="3" fontId="1" fillId="8" borderId="16" xfId="0" applyNumberFormat="1" applyFont="1" applyFill="1" applyBorder="1" applyAlignment="1">
      <alignment vertical="center"/>
    </xf>
    <xf numFmtId="0" fontId="75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77" fillId="0" borderId="0" xfId="0" applyFont="1" applyAlignment="1">
      <alignment horizontal="center" vertical="center"/>
    </xf>
    <xf numFmtId="164" fontId="78" fillId="0" borderId="17" xfId="0" applyNumberFormat="1" applyFont="1" applyBorder="1" applyAlignment="1">
      <alignment horizontal="center" vertical="center"/>
    </xf>
    <xf numFmtId="0" fontId="77" fillId="0" borderId="17" xfId="0" applyFont="1" applyBorder="1" applyAlignment="1">
      <alignment horizontal="center" vertical="center"/>
    </xf>
    <xf numFmtId="0" fontId="79" fillId="0" borderId="17" xfId="0" applyFont="1" applyBorder="1" applyAlignment="1">
      <alignment horizontal="left" vertical="center" indent="1"/>
    </xf>
    <xf numFmtId="0" fontId="80" fillId="0" borderId="17" xfId="0" applyFont="1" applyBorder="1" applyAlignment="1">
      <alignment horizontal="left" vertical="center" indent="1"/>
    </xf>
    <xf numFmtId="0" fontId="80" fillId="0" borderId="18" xfId="0" applyFont="1" applyBorder="1" applyAlignment="1">
      <alignment horizontal="left" vertical="center" indent="1"/>
    </xf>
    <xf numFmtId="0" fontId="81" fillId="29" borderId="19" xfId="0" applyFont="1" applyFill="1" applyBorder="1" applyAlignment="1">
      <alignment horizontal="right" vertical="center"/>
    </xf>
    <xf numFmtId="14" fontId="82" fillId="0" borderId="19" xfId="0" applyNumberFormat="1" applyFont="1" applyBorder="1" applyAlignment="1" applyProtection="1">
      <alignment horizontal="center" vertical="center"/>
      <protection locked="0"/>
    </xf>
    <xf numFmtId="0" fontId="82" fillId="0" borderId="19" xfId="0" applyFont="1" applyBorder="1" applyAlignment="1" applyProtection="1">
      <alignment horizontal="center" vertical="center"/>
      <protection locked="0"/>
    </xf>
    <xf numFmtId="0" fontId="75" fillId="0" borderId="20" xfId="0" applyFont="1" applyBorder="1" applyAlignment="1">
      <alignment horizontal="center" vertical="center"/>
    </xf>
    <xf numFmtId="0" fontId="75" fillId="0" borderId="0" xfId="0" applyFont="1" applyAlignment="1">
      <alignment horizontal="center" vertical="center"/>
    </xf>
    <xf numFmtId="0" fontId="81" fillId="30" borderId="19" xfId="0" applyFont="1" applyFill="1" applyBorder="1" applyAlignment="1">
      <alignment horizontal="right" vertical="center"/>
    </xf>
    <xf numFmtId="0" fontId="79" fillId="0" borderId="17" xfId="0" applyFont="1" applyBorder="1" applyAlignment="1">
      <alignment horizontal="left" vertical="center" indent="1"/>
    </xf>
    <xf numFmtId="0" fontId="79" fillId="0" borderId="17" xfId="0" applyFont="1" applyBorder="1" applyAlignment="1" applyProtection="1">
      <alignment horizontal="left" vertical="center"/>
      <protection locked="0"/>
    </xf>
    <xf numFmtId="0" fontId="81" fillId="31" borderId="19" xfId="0" applyFont="1" applyFill="1" applyBorder="1" applyAlignment="1">
      <alignment horizontal="right" vertical="center"/>
    </xf>
    <xf numFmtId="0" fontId="75" fillId="0" borderId="0" xfId="0" applyFont="1" applyFill="1" applyAlignment="1">
      <alignment vertical="center"/>
    </xf>
    <xf numFmtId="0" fontId="75" fillId="8" borderId="0" xfId="0" applyFont="1" applyFill="1" applyAlignment="1">
      <alignment vertical="center"/>
    </xf>
    <xf numFmtId="0" fontId="83" fillId="0" borderId="0" xfId="0" applyFont="1" applyAlignment="1">
      <alignment horizontal="center" vertical="center"/>
    </xf>
    <xf numFmtId="0" fontId="84" fillId="28" borderId="19" xfId="0" applyFont="1" applyFill="1" applyBorder="1" applyAlignment="1">
      <alignment horizontal="center" vertical="center"/>
    </xf>
    <xf numFmtId="165" fontId="85" fillId="28" borderId="19" xfId="0" applyNumberFormat="1" applyFont="1" applyFill="1" applyBorder="1" applyAlignment="1">
      <alignment vertical="center"/>
    </xf>
    <xf numFmtId="165" fontId="85" fillId="28" borderId="19" xfId="0" applyNumberFormat="1" applyFont="1" applyFill="1" applyBorder="1" applyAlignment="1" applyProtection="1">
      <alignment horizontal="center" vertical="center"/>
      <protection locked="0"/>
    </xf>
    <xf numFmtId="0" fontId="86" fillId="28" borderId="19" xfId="0" applyFont="1" applyFill="1" applyBorder="1" applyAlignment="1">
      <alignment horizontal="center" vertical="center"/>
    </xf>
    <xf numFmtId="165" fontId="87" fillId="28" borderId="19" xfId="0" applyNumberFormat="1" applyFont="1" applyFill="1" applyBorder="1" applyAlignment="1">
      <alignment horizontal="center" vertical="center"/>
    </xf>
    <xf numFmtId="0" fontId="88" fillId="0" borderId="19" xfId="0" applyFont="1" applyFill="1" applyBorder="1" applyAlignment="1">
      <alignment horizontal="center" vertical="center"/>
    </xf>
    <xf numFmtId="0" fontId="89" fillId="32" borderId="21" xfId="0" applyFont="1" applyFill="1" applyBorder="1" applyAlignment="1">
      <alignment horizontal="center" vertical="center" wrapText="1"/>
    </xf>
    <xf numFmtId="1" fontId="89" fillId="32" borderId="21" xfId="0" applyNumberFormat="1" applyFont="1" applyFill="1" applyBorder="1" applyAlignment="1">
      <alignment horizontal="center" vertical="center" wrapText="1"/>
    </xf>
    <xf numFmtId="166" fontId="89" fillId="2" borderId="21" xfId="0" applyNumberFormat="1" applyFont="1" applyFill="1" applyBorder="1" applyAlignment="1">
      <alignment horizontal="center" vertical="center" wrapText="1"/>
    </xf>
    <xf numFmtId="0" fontId="89" fillId="33" borderId="21" xfId="0" applyFont="1" applyFill="1" applyBorder="1" applyAlignment="1">
      <alignment horizontal="center" vertical="center" wrapText="1"/>
    </xf>
    <xf numFmtId="1" fontId="89" fillId="33" borderId="21" xfId="0" applyNumberFormat="1" applyFont="1" applyFill="1" applyBorder="1" applyAlignment="1">
      <alignment horizontal="center" vertical="center" wrapText="1"/>
    </xf>
    <xf numFmtId="166" fontId="89" fillId="18" borderId="21" xfId="0" applyNumberFormat="1" applyFont="1" applyFill="1" applyBorder="1" applyAlignment="1">
      <alignment horizontal="center" vertical="center" wrapText="1"/>
    </xf>
    <xf numFmtId="0" fontId="75" fillId="0" borderId="0" xfId="0" applyFont="1" applyAlignment="1" applyProtection="1">
      <alignment horizontal="center" vertical="center"/>
      <protection locked="0"/>
    </xf>
    <xf numFmtId="0" fontId="89" fillId="32" borderId="22" xfId="0" applyFont="1" applyFill="1" applyBorder="1" applyAlignment="1" applyProtection="1">
      <alignment horizontal="center" vertical="top" wrapText="1"/>
      <protection locked="0"/>
    </xf>
    <xf numFmtId="1" fontId="89" fillId="32" borderId="22" xfId="0" applyNumberFormat="1" applyFont="1" applyFill="1" applyBorder="1" applyAlignment="1" applyProtection="1">
      <alignment horizontal="center" vertical="top" wrapText="1"/>
      <protection locked="0"/>
    </xf>
    <xf numFmtId="166" fontId="89" fillId="2" borderId="22" xfId="0" applyNumberFormat="1" applyFont="1" applyFill="1" applyBorder="1" applyAlignment="1" applyProtection="1">
      <alignment horizontal="center" vertical="top" wrapText="1"/>
      <protection locked="0"/>
    </xf>
    <xf numFmtId="0" fontId="89" fillId="33" borderId="22" xfId="0" applyFont="1" applyFill="1" applyBorder="1" applyAlignment="1" applyProtection="1">
      <alignment horizontal="center" vertical="top" wrapText="1"/>
      <protection locked="0"/>
    </xf>
    <xf numFmtId="1" fontId="89" fillId="33" borderId="22" xfId="0" applyNumberFormat="1" applyFont="1" applyFill="1" applyBorder="1" applyAlignment="1" applyProtection="1">
      <alignment horizontal="center" vertical="top" wrapText="1"/>
      <protection locked="0"/>
    </xf>
    <xf numFmtId="166" fontId="89" fillId="18" borderId="22" xfId="0" applyNumberFormat="1" applyFont="1" applyFill="1" applyBorder="1" applyAlignment="1" applyProtection="1">
      <alignment horizontal="center" vertical="top" wrapText="1"/>
      <protection locked="0"/>
    </xf>
    <xf numFmtId="0" fontId="88" fillId="0" borderId="19" xfId="0" applyFont="1" applyFill="1" applyBorder="1" applyAlignment="1" applyProtection="1">
      <alignment horizontal="center" vertical="center" wrapText="1"/>
      <protection locked="0"/>
    </xf>
    <xf numFmtId="0" fontId="41" fillId="0" borderId="19" xfId="0" applyNumberFormat="1" applyFont="1" applyFill="1" applyBorder="1" applyAlignment="1" applyProtection="1">
      <alignment horizontal="center" vertical="center" wrapText="1"/>
      <protection locked="0"/>
    </xf>
    <xf numFmtId="49" fontId="90" fillId="0" borderId="19" xfId="0" applyNumberFormat="1" applyFont="1" applyFill="1" applyBorder="1" applyAlignment="1" applyProtection="1">
      <alignment horizontal="center" vertical="center" wrapText="1"/>
      <protection locked="0"/>
    </xf>
    <xf numFmtId="20" fontId="60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9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90" fillId="0" borderId="19" xfId="0" applyNumberFormat="1" applyFont="1" applyFill="1" applyBorder="1" applyAlignment="1" applyProtection="1">
      <alignment horizontal="center" vertical="center" wrapText="1"/>
      <protection locked="0"/>
    </xf>
    <xf numFmtId="1" fontId="90" fillId="0" borderId="19" xfId="0" applyNumberFormat="1" applyFont="1" applyFill="1" applyBorder="1" applyAlignment="1" applyProtection="1">
      <alignment horizontal="center" vertical="center" wrapText="1"/>
      <protection locked="0"/>
    </xf>
    <xf numFmtId="167" fontId="4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76" fillId="24" borderId="0" xfId="0" applyFont="1" applyFill="1" applyAlignment="1" applyProtection="1">
      <alignment horizontal="center" vertical="center"/>
      <protection locked="0"/>
    </xf>
    <xf numFmtId="0" fontId="75" fillId="24" borderId="0" xfId="0" applyFont="1" applyFill="1" applyAlignment="1" applyProtection="1">
      <alignment horizontal="center" vertical="center"/>
      <protection locked="0"/>
    </xf>
    <xf numFmtId="0" fontId="77" fillId="24" borderId="0" xfId="0" applyFont="1" applyFill="1" applyAlignment="1" applyProtection="1">
      <alignment horizontal="center" vertical="center"/>
      <protection locked="0"/>
    </xf>
    <xf numFmtId="0" fontId="92" fillId="24" borderId="0" xfId="0" applyFont="1" applyFill="1" applyAlignment="1" applyProtection="1">
      <alignment horizontal="right" vertical="center"/>
      <protection locked="0"/>
    </xf>
    <xf numFmtId="0" fontId="75" fillId="20" borderId="0" xfId="0" applyFont="1" applyFill="1" applyAlignment="1" applyProtection="1">
      <alignment horizontal="center" vertical="center"/>
      <protection locked="0"/>
    </xf>
    <xf numFmtId="0" fontId="92" fillId="20" borderId="0" xfId="0" applyFont="1" applyFill="1" applyAlignment="1" applyProtection="1">
      <alignment horizontal="right" vertical="center"/>
      <protection locked="0"/>
    </xf>
    <xf numFmtId="0" fontId="76" fillId="0" borderId="0" xfId="0" applyFont="1" applyAlignment="1" applyProtection="1">
      <alignment horizontal="center" vertical="center"/>
      <protection locked="0"/>
    </xf>
    <xf numFmtId="0" fontId="77" fillId="0" borderId="0" xfId="0" applyFont="1" applyAlignment="1" applyProtection="1">
      <alignment horizontal="center" vertical="center"/>
      <protection locked="0"/>
    </xf>
    <xf numFmtId="0" fontId="95" fillId="34" borderId="23" xfId="0" applyFont="1" applyFill="1" applyBorder="1" applyAlignment="1">
      <alignment horizontal="center" vertical="center"/>
    </xf>
    <xf numFmtId="0" fontId="95" fillId="16" borderId="24" xfId="0" applyFont="1" applyFill="1" applyBorder="1" applyAlignment="1">
      <alignment horizontal="center" vertical="center"/>
    </xf>
    <xf numFmtId="0" fontId="30" fillId="34" borderId="25" xfId="0" applyFont="1" applyFill="1" applyBorder="1" applyAlignment="1">
      <alignment horizontal="center" vertical="center"/>
    </xf>
    <xf numFmtId="3" fontId="99" fillId="34" borderId="26" xfId="0" applyNumberFormat="1" applyFont="1" applyFill="1" applyBorder="1" applyAlignment="1">
      <alignment horizontal="center" vertical="center"/>
    </xf>
    <xf numFmtId="0" fontId="30" fillId="16" borderId="27" xfId="0" applyFont="1" applyFill="1" applyBorder="1" applyAlignment="1">
      <alignment horizontal="center" vertical="center"/>
    </xf>
    <xf numFmtId="3" fontId="99" fillId="16" borderId="28" xfId="0" applyNumberFormat="1" applyFont="1" applyFill="1" applyBorder="1" applyAlignment="1">
      <alignment horizontal="center" vertical="center"/>
    </xf>
    <xf numFmtId="3" fontId="96" fillId="35" borderId="23" xfId="0" applyNumberFormat="1" applyFont="1" applyFill="1" applyBorder="1" applyAlignment="1">
      <alignment horizontal="center" vertical="center"/>
    </xf>
    <xf numFmtId="3" fontId="96" fillId="21" borderId="24" xfId="0" applyNumberFormat="1" applyFont="1" applyFill="1" applyBorder="1" applyAlignment="1">
      <alignment horizontal="center" vertical="center"/>
    </xf>
    <xf numFmtId="3" fontId="44" fillId="35" borderId="25" xfId="0" applyNumberFormat="1" applyFont="1" applyFill="1" applyBorder="1" applyAlignment="1">
      <alignment horizontal="center" vertical="center"/>
    </xf>
    <xf numFmtId="3" fontId="100" fillId="35" borderId="26" xfId="0" applyNumberFormat="1" applyFont="1" applyFill="1" applyBorder="1" applyAlignment="1">
      <alignment horizontal="center" vertical="center"/>
    </xf>
    <xf numFmtId="3" fontId="44" fillId="21" borderId="27" xfId="0" applyNumberFormat="1" applyFont="1" applyFill="1" applyBorder="1" applyAlignment="1">
      <alignment horizontal="center" vertical="center"/>
    </xf>
    <xf numFmtId="3" fontId="100" fillId="21" borderId="28" xfId="0" applyNumberFormat="1" applyFont="1" applyFill="1" applyBorder="1" applyAlignment="1">
      <alignment horizontal="center" vertical="center"/>
    </xf>
    <xf numFmtId="0" fontId="0" fillId="26" borderId="29" xfId="0" applyFill="1" applyBorder="1" applyAlignment="1">
      <alignment horizontal="center"/>
    </xf>
    <xf numFmtId="0" fontId="55" fillId="25" borderId="30" xfId="0" applyFont="1" applyFill="1" applyBorder="1" applyAlignment="1">
      <alignment horizontal="center" vertical="center"/>
    </xf>
    <xf numFmtId="0" fontId="104" fillId="25" borderId="32" xfId="0" applyFont="1" applyFill="1" applyBorder="1" applyAlignment="1">
      <alignment horizontal="center"/>
    </xf>
    <xf numFmtId="0" fontId="104" fillId="25" borderId="33" xfId="0" applyFont="1" applyFill="1" applyBorder="1" applyAlignment="1">
      <alignment horizontal="center"/>
    </xf>
    <xf numFmtId="3" fontId="97" fillId="36" borderId="23" xfId="0" applyNumberFormat="1" applyFont="1" applyFill="1" applyBorder="1" applyAlignment="1">
      <alignment horizontal="center" vertical="center"/>
    </xf>
    <xf numFmtId="3" fontId="98" fillId="27" borderId="24" xfId="0" applyNumberFormat="1" applyFont="1" applyFill="1" applyBorder="1" applyAlignment="1">
      <alignment horizontal="center" vertical="center"/>
    </xf>
    <xf numFmtId="3" fontId="93" fillId="36" borderId="25" xfId="0" applyNumberFormat="1" applyFont="1" applyFill="1" applyBorder="1" applyAlignment="1">
      <alignment horizontal="center" vertical="center"/>
    </xf>
    <xf numFmtId="3" fontId="101" fillId="36" borderId="26" xfId="0" applyNumberFormat="1" applyFont="1" applyFill="1" applyBorder="1" applyAlignment="1">
      <alignment horizontal="center" vertical="center"/>
    </xf>
    <xf numFmtId="3" fontId="48" fillId="27" borderId="27" xfId="0" applyNumberFormat="1" applyFont="1" applyFill="1" applyBorder="1" applyAlignment="1">
      <alignment horizontal="center" vertical="center"/>
    </xf>
    <xf numFmtId="3" fontId="102" fillId="27" borderId="28" xfId="0" applyNumberFormat="1" applyFont="1" applyFill="1" applyBorder="1" applyAlignment="1">
      <alignment horizontal="center" vertical="center"/>
    </xf>
    <xf numFmtId="0" fontId="105" fillId="11" borderId="5" xfId="2" applyFont="1" applyFill="1" applyBorder="1" applyAlignment="1">
      <alignment horizontal="center" vertical="top" wrapText="1"/>
    </xf>
    <xf numFmtId="0" fontId="74" fillId="10" borderId="3" xfId="2" applyFont="1" applyFill="1" applyBorder="1" applyAlignment="1">
      <alignment vertical="center" wrapText="1"/>
    </xf>
    <xf numFmtId="0" fontId="13" fillId="11" borderId="6" xfId="2" applyFont="1" applyFill="1" applyBorder="1" applyAlignment="1">
      <alignment vertical="top" wrapText="1"/>
    </xf>
    <xf numFmtId="0" fontId="103" fillId="8" borderId="0" xfId="0" applyFont="1" applyFill="1"/>
    <xf numFmtId="3" fontId="64" fillId="34" borderId="26" xfId="0" applyNumberFormat="1" applyFont="1" applyFill="1" applyBorder="1" applyAlignment="1">
      <alignment horizontal="center" vertical="center" wrapText="1"/>
    </xf>
    <xf numFmtId="3" fontId="69" fillId="35" borderId="26" xfId="0" applyNumberFormat="1" applyFont="1" applyFill="1" applyBorder="1" applyAlignment="1">
      <alignment horizontal="center" vertical="center" wrapText="1"/>
    </xf>
    <xf numFmtId="3" fontId="94" fillId="36" borderId="26" xfId="0" applyNumberFormat="1" applyFont="1" applyFill="1" applyBorder="1" applyAlignment="1">
      <alignment horizontal="center" vertical="center" wrapText="1"/>
    </xf>
    <xf numFmtId="9" fontId="0" fillId="8" borderId="0" xfId="3" applyFont="1" applyFill="1"/>
    <xf numFmtId="17" fontId="55" fillId="25" borderId="31" xfId="0" applyNumberFormat="1" applyFont="1" applyFill="1" applyBorder="1" applyAlignment="1">
      <alignment horizontal="center" vertical="center"/>
    </xf>
    <xf numFmtId="0" fontId="106" fillId="8" borderId="0" xfId="0" applyFont="1" applyFill="1"/>
    <xf numFmtId="9" fontId="106" fillId="8" borderId="0" xfId="3" applyFont="1" applyFill="1"/>
    <xf numFmtId="0" fontId="55" fillId="25" borderId="31" xfId="0" quotePrefix="1" applyFont="1" applyFill="1" applyBorder="1" applyAlignment="1">
      <alignment horizontal="center" vertical="center"/>
    </xf>
    <xf numFmtId="17" fontId="103" fillId="25" borderId="31" xfId="0" quotePrefix="1" applyNumberFormat="1" applyFont="1" applyFill="1" applyBorder="1" applyAlignment="1">
      <alignment horizontal="center" vertical="center"/>
    </xf>
    <xf numFmtId="9" fontId="107" fillId="8" borderId="0" xfId="3" applyFont="1" applyFill="1" applyAlignment="1">
      <alignment horizontal="center" vertical="center" wrapText="1"/>
    </xf>
    <xf numFmtId="9" fontId="108" fillId="8" borderId="0" xfId="3" applyFont="1" applyFill="1" applyAlignment="1">
      <alignment horizontal="center" vertical="center"/>
    </xf>
    <xf numFmtId="0" fontId="55" fillId="8" borderId="0" xfId="0" quotePrefix="1" applyFont="1" applyFill="1" applyBorder="1" applyAlignment="1">
      <alignment horizontal="center" vertical="center"/>
    </xf>
    <xf numFmtId="3" fontId="98" fillId="27" borderId="34" xfId="0" applyNumberFormat="1" applyFont="1" applyFill="1" applyBorder="1" applyAlignment="1">
      <alignment horizontal="center" vertical="center"/>
    </xf>
    <xf numFmtId="3" fontId="98" fillId="27" borderId="35" xfId="0" applyNumberFormat="1" applyFont="1" applyFill="1" applyBorder="1" applyAlignment="1">
      <alignment horizontal="center" vertical="center"/>
    </xf>
    <xf numFmtId="3" fontId="96" fillId="21" borderId="34" xfId="0" applyNumberFormat="1" applyFont="1" applyFill="1" applyBorder="1" applyAlignment="1">
      <alignment horizontal="center" vertical="center"/>
    </xf>
    <xf numFmtId="3" fontId="96" fillId="21" borderId="35" xfId="0" applyNumberFormat="1" applyFont="1" applyFill="1" applyBorder="1" applyAlignment="1">
      <alignment horizontal="center" vertical="center"/>
    </xf>
    <xf numFmtId="0" fontId="95" fillId="16" borderId="34" xfId="0" applyFont="1" applyFill="1" applyBorder="1" applyAlignment="1">
      <alignment horizontal="center" vertical="center"/>
    </xf>
    <xf numFmtId="3" fontId="95" fillId="16" borderId="35" xfId="0" applyNumberFormat="1" applyFont="1" applyFill="1" applyBorder="1" applyAlignment="1">
      <alignment horizontal="center" vertical="center"/>
    </xf>
    <xf numFmtId="17" fontId="103" fillId="8" borderId="0" xfId="0" quotePrefix="1" applyNumberFormat="1" applyFont="1" applyFill="1" applyBorder="1" applyAlignment="1">
      <alignment horizontal="center" vertical="center"/>
    </xf>
    <xf numFmtId="0" fontId="95" fillId="8" borderId="0" xfId="0" applyFont="1" applyFill="1" applyBorder="1" applyAlignment="1">
      <alignment horizontal="center" vertical="center"/>
    </xf>
    <xf numFmtId="3" fontId="95" fillId="8" borderId="0" xfId="0" applyNumberFormat="1" applyFont="1" applyFill="1" applyBorder="1" applyAlignment="1">
      <alignment horizontal="center" vertical="center"/>
    </xf>
    <xf numFmtId="3" fontId="96" fillId="8" borderId="0" xfId="0" applyNumberFormat="1" applyFont="1" applyFill="1" applyBorder="1" applyAlignment="1">
      <alignment horizontal="center" vertical="center"/>
    </xf>
    <xf numFmtId="3" fontId="98" fillId="8" borderId="0" xfId="0" applyNumberFormat="1" applyFont="1" applyFill="1" applyBorder="1" applyAlignment="1">
      <alignment horizontal="center" vertical="center"/>
    </xf>
    <xf numFmtId="0" fontId="58" fillId="8" borderId="0" xfId="0" applyFont="1" applyFill="1" applyBorder="1" applyAlignment="1">
      <alignment horizontal="center" vertical="center"/>
    </xf>
    <xf numFmtId="0" fontId="109" fillId="8" borderId="0" xfId="0" applyFont="1" applyFill="1" applyAlignment="1"/>
    <xf numFmtId="3" fontId="59" fillId="8" borderId="0" xfId="0" applyNumberFormat="1" applyFont="1" applyFill="1" applyBorder="1" applyAlignment="1">
      <alignment vertical="center"/>
    </xf>
    <xf numFmtId="0" fontId="0" fillId="8" borderId="0" xfId="0" applyFill="1" applyAlignment="1">
      <alignment horizontal="right" vertical="top"/>
    </xf>
    <xf numFmtId="0" fontId="67" fillId="8" borderId="0" xfId="0" applyFont="1" applyFill="1" applyAlignment="1">
      <alignment horizontal="center" vertical="center" wrapText="1"/>
    </xf>
  </cellXfs>
  <cellStyles count="4">
    <cellStyle name="Normal" xfId="0" builtinId="0"/>
    <cellStyle name="Normal 2 2" xfId="1"/>
    <cellStyle name="Normal 2 2 2" xfId="2"/>
    <cellStyle name="Porcentaje" xfId="3" builtinId="5"/>
  </cellStyles>
  <dxfs count="239"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b/>
        <i val="0"/>
      </font>
      <fill>
        <patternFill>
          <bgColor theme="0" tint="-0.14996795556505021"/>
        </patternFill>
      </fill>
    </dxf>
    <dxf>
      <font>
        <color auto="1"/>
      </font>
      <fill>
        <patternFill patternType="solid">
          <fgColor theme="0"/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1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i="1"/>
              <a:t>Comparativa mensual</a:t>
            </a:r>
            <a:r>
              <a:rPr lang="en-US" i="1" baseline="0"/>
              <a:t> de operaciones de llegada</a:t>
            </a:r>
          </a:p>
          <a:p>
            <a:pPr>
              <a:defRPr i="1"/>
            </a:pPr>
            <a:r>
              <a:rPr lang="en-US" i="1" baseline="0"/>
              <a:t>Aeropuerto Internacional de Guanajuato </a:t>
            </a:r>
            <a:endParaRPr lang="en-US" i="1"/>
          </a:p>
        </c:rich>
      </c:tx>
      <c:layout>
        <c:manualLayout>
          <c:xMode val="edge"/>
          <c:yMode val="edge"/>
          <c:x val="0.37838514719607114"/>
          <c:y val="1.9157088122605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1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661010747150587"/>
          <c:y val="0.20236431652939935"/>
          <c:w val="0.71789935896567147"/>
          <c:h val="0.51096237970253722"/>
        </c:manualLayout>
      </c:layout>
      <c:lineChart>
        <c:grouping val="standard"/>
        <c:varyColors val="0"/>
        <c:ser>
          <c:idx val="0"/>
          <c:order val="0"/>
          <c:tx>
            <c:v>LLEGADAS NACIONALES"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6.7814113597244865E-3"/>
                  <c:y val="-5.7835739282589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'Gráfica compartiva'!$C$7:$C$11</c:f>
              <c:strCache>
                <c:ptCount val="5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 </c:v>
                </c:pt>
                <c:pt idx="4">
                  <c:v>MAYO 2020</c:v>
                </c:pt>
              </c:strCache>
            </c:strRef>
          </c:cat>
          <c:val>
            <c:numRef>
              <c:f>'Gráfica compartiva'!$E$7:$E$11</c:f>
              <c:numCache>
                <c:formatCode>General</c:formatCode>
                <c:ptCount val="5"/>
                <c:pt idx="0">
                  <c:v>789</c:v>
                </c:pt>
                <c:pt idx="1">
                  <c:v>704</c:v>
                </c:pt>
                <c:pt idx="2">
                  <c:v>770</c:v>
                </c:pt>
                <c:pt idx="3">
                  <c:v>378</c:v>
                </c:pt>
                <c:pt idx="4">
                  <c:v>42</c:v>
                </c:pt>
              </c:numCache>
            </c:numRef>
          </c:val>
          <c:smooth val="0"/>
        </c:ser>
        <c:ser>
          <c:idx val="1"/>
          <c:order val="1"/>
          <c:tx>
            <c:v>LLEGADAS INTERNACIONALES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2.2271944922547207E-2"/>
                  <c:y val="1.16087051618548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'Gráfica compartiva'!$H$7:$H$11</c:f>
              <c:numCache>
                <c:formatCode>#,##0</c:formatCode>
                <c:ptCount val="5"/>
                <c:pt idx="0">
                  <c:v>346</c:v>
                </c:pt>
                <c:pt idx="1">
                  <c:v>273</c:v>
                </c:pt>
                <c:pt idx="2">
                  <c:v>291</c:v>
                </c:pt>
                <c:pt idx="3">
                  <c:v>81</c:v>
                </c:pt>
                <c:pt idx="4">
                  <c:v>86</c:v>
                </c:pt>
              </c:numCache>
            </c:numRef>
          </c:val>
          <c:smooth val="0"/>
        </c:ser>
        <c:ser>
          <c:idx val="2"/>
          <c:order val="2"/>
          <c:tx>
            <c:v> TOTAL DE LLEGADAS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4"/>
              <c:layout>
                <c:manualLayout>
                  <c:x val="2.8403377288681027E-3"/>
                  <c:y val="-0.108761665208515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'Gráfica compartiva'!$K$7:$K$11</c:f>
              <c:numCache>
                <c:formatCode>#,##0</c:formatCode>
                <c:ptCount val="5"/>
                <c:pt idx="0">
                  <c:v>1135</c:v>
                </c:pt>
                <c:pt idx="1">
                  <c:v>977</c:v>
                </c:pt>
                <c:pt idx="2">
                  <c:v>1061</c:v>
                </c:pt>
                <c:pt idx="3">
                  <c:v>305</c:v>
                </c:pt>
                <c:pt idx="4">
                  <c:v>128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90700048"/>
        <c:axId val="390700440"/>
      </c:lineChart>
      <c:catAx>
        <c:axId val="39070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700440"/>
        <c:crosses val="autoZero"/>
        <c:auto val="1"/>
        <c:lblAlgn val="ctr"/>
        <c:lblOffset val="100"/>
        <c:noMultiLvlLbl val="0"/>
      </c:catAx>
      <c:valAx>
        <c:axId val="39070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VUELOS MENSUALES</a:t>
                </a:r>
              </a:p>
            </c:rich>
          </c:tx>
          <c:layout>
            <c:manualLayout>
              <c:xMode val="edge"/>
              <c:yMode val="edge"/>
              <c:x val="0.1739879414298019"/>
              <c:y val="8.837962962962964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07000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chart" Target="../charts/chart1.xml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171449</xdr:colOff>
      <xdr:row>1</xdr:row>
      <xdr:rowOff>28576</xdr:rowOff>
    </xdr:from>
    <xdr:to>
      <xdr:col>5</xdr:col>
      <xdr:colOff>390525</xdr:colOff>
      <xdr:row>3</xdr:row>
      <xdr:rowOff>219565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4" y="219076"/>
          <a:ext cx="742951" cy="6672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150702</xdr:colOff>
      <xdr:row>2</xdr:row>
      <xdr:rowOff>262018</xdr:rowOff>
    </xdr:from>
    <xdr:ext cx="1620948" cy="29995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80152" y="690643"/>
          <a:ext cx="1620948" cy="299958"/>
        </a:xfrm>
        <a:prstGeom prst="rect">
          <a:avLst/>
        </a:prstGeom>
      </xdr:spPr>
    </xdr:pic>
    <xdr:clientData/>
  </xdr:oneCellAnchor>
  <xdr:twoCellAnchor editAs="oneCell">
    <xdr:from>
      <xdr:col>19</xdr:col>
      <xdr:colOff>197897</xdr:colOff>
      <xdr:row>2</xdr:row>
      <xdr:rowOff>80963</xdr:rowOff>
    </xdr:from>
    <xdr:to>
      <xdr:col>20</xdr:col>
      <xdr:colOff>723028</xdr:colOff>
      <xdr:row>3</xdr:row>
      <xdr:rowOff>290513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13322" y="509588"/>
          <a:ext cx="1258556" cy="657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174515</xdr:colOff>
      <xdr:row>1</xdr:row>
      <xdr:rowOff>321549</xdr:rowOff>
    </xdr:from>
    <xdr:ext cx="1620948" cy="29995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77671" y="321549"/>
          <a:ext cx="1620948" cy="299958"/>
        </a:xfrm>
        <a:prstGeom prst="rect">
          <a:avLst/>
        </a:prstGeom>
      </xdr:spPr>
    </xdr:pic>
    <xdr:clientData/>
  </xdr:oneCellAnchor>
  <xdr:twoCellAnchor editAs="oneCell">
    <xdr:from>
      <xdr:col>17</xdr:col>
      <xdr:colOff>221709</xdr:colOff>
      <xdr:row>1</xdr:row>
      <xdr:rowOff>116681</xdr:rowOff>
    </xdr:from>
    <xdr:to>
      <xdr:col>18</xdr:col>
      <xdr:colOff>631030</xdr:colOff>
      <xdr:row>2</xdr:row>
      <xdr:rowOff>309561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8897" y="116681"/>
          <a:ext cx="1171321" cy="64531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150702</xdr:colOff>
      <xdr:row>2</xdr:row>
      <xdr:rowOff>262018</xdr:rowOff>
    </xdr:from>
    <xdr:ext cx="1620948" cy="299958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42252" y="652543"/>
          <a:ext cx="1620948" cy="299958"/>
        </a:xfrm>
        <a:prstGeom prst="rect">
          <a:avLst/>
        </a:prstGeom>
      </xdr:spPr>
    </xdr:pic>
    <xdr:clientData/>
  </xdr:oneCellAnchor>
  <xdr:twoCellAnchor editAs="oneCell">
    <xdr:from>
      <xdr:col>24</xdr:col>
      <xdr:colOff>582071</xdr:colOff>
      <xdr:row>2</xdr:row>
      <xdr:rowOff>95250</xdr:rowOff>
    </xdr:from>
    <xdr:to>
      <xdr:col>26</xdr:col>
      <xdr:colOff>188040</xdr:colOff>
      <xdr:row>3</xdr:row>
      <xdr:rowOff>266700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02396" y="485775"/>
          <a:ext cx="1253794" cy="619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23</xdr:row>
      <xdr:rowOff>85725</xdr:rowOff>
    </xdr:from>
    <xdr:to>
      <xdr:col>12</xdr:col>
      <xdr:colOff>514350</xdr:colOff>
      <xdr:row>48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8</xdr:col>
      <xdr:colOff>1346090</xdr:colOff>
      <xdr:row>1</xdr:row>
      <xdr:rowOff>254874</xdr:rowOff>
    </xdr:from>
    <xdr:ext cx="1620948" cy="299958"/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3315" y="254874"/>
          <a:ext cx="1620948" cy="299958"/>
        </a:xfrm>
        <a:prstGeom prst="rect">
          <a:avLst/>
        </a:prstGeom>
      </xdr:spPr>
    </xdr:pic>
    <xdr:clientData/>
  </xdr:oneCellAnchor>
  <xdr:twoCellAnchor editAs="oneCell">
    <xdr:from>
      <xdr:col>11</xdr:col>
      <xdr:colOff>707484</xdr:colOff>
      <xdr:row>1</xdr:row>
      <xdr:rowOff>250031</xdr:rowOff>
    </xdr:from>
    <xdr:to>
      <xdr:col>12</xdr:col>
      <xdr:colOff>180121</xdr:colOff>
      <xdr:row>2</xdr:row>
      <xdr:rowOff>247650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5484" y="250031"/>
          <a:ext cx="901387" cy="445294"/>
        </a:xfrm>
        <a:prstGeom prst="rect">
          <a:avLst/>
        </a:prstGeom>
      </xdr:spPr>
    </xdr:pic>
    <xdr:clientData/>
  </xdr:twoCellAnchor>
  <xdr:oneCellAnchor>
    <xdr:from>
      <xdr:col>8</xdr:col>
      <xdr:colOff>1346090</xdr:colOff>
      <xdr:row>21</xdr:row>
      <xdr:rowOff>254874</xdr:rowOff>
    </xdr:from>
    <xdr:ext cx="1620948" cy="299958"/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6665" y="3817224"/>
          <a:ext cx="1620948" cy="299958"/>
        </a:xfrm>
        <a:prstGeom prst="rect">
          <a:avLst/>
        </a:prstGeom>
      </xdr:spPr>
    </xdr:pic>
    <xdr:clientData/>
  </xdr:oneCellAnchor>
  <xdr:oneCellAnchor>
    <xdr:from>
      <xdr:col>11</xdr:col>
      <xdr:colOff>707484</xdr:colOff>
      <xdr:row>21</xdr:row>
      <xdr:rowOff>250031</xdr:rowOff>
    </xdr:from>
    <xdr:ext cx="901387" cy="445294"/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65484" y="250031"/>
          <a:ext cx="901387" cy="445294"/>
        </a:xfrm>
        <a:prstGeom prst="rect">
          <a:avLst/>
        </a:prstGeom>
      </xdr:spPr>
    </xdr:pic>
    <xdr:clientData/>
  </xdr:oneCellAnchor>
  <xdr:twoCellAnchor>
    <xdr:from>
      <xdr:col>11</xdr:col>
      <xdr:colOff>1362075</xdr:colOff>
      <xdr:row>37</xdr:row>
      <xdr:rowOff>161925</xdr:rowOff>
    </xdr:from>
    <xdr:to>
      <xdr:col>14</xdr:col>
      <xdr:colOff>190500</xdr:colOff>
      <xdr:row>38</xdr:row>
      <xdr:rowOff>114300</xdr:rowOff>
    </xdr:to>
    <xdr:cxnSp macro="">
      <xdr:nvCxnSpPr>
        <xdr:cNvPr id="11" name="Conector recto de flecha 10"/>
        <xdr:cNvCxnSpPr/>
      </xdr:nvCxnSpPr>
      <xdr:spPr>
        <a:xfrm>
          <a:off x="8801100" y="9420225"/>
          <a:ext cx="962025" cy="1428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1333500</xdr:colOff>
      <xdr:row>40</xdr:row>
      <xdr:rowOff>19050</xdr:rowOff>
    </xdr:from>
    <xdr:to>
      <xdr:col>14</xdr:col>
      <xdr:colOff>247650</xdr:colOff>
      <xdr:row>40</xdr:row>
      <xdr:rowOff>104775</xdr:rowOff>
    </xdr:to>
    <xdr:cxnSp macro="">
      <xdr:nvCxnSpPr>
        <xdr:cNvPr id="12" name="Conector recto de flecha 11"/>
        <xdr:cNvCxnSpPr/>
      </xdr:nvCxnSpPr>
      <xdr:spPr>
        <a:xfrm>
          <a:off x="8772525" y="9848850"/>
          <a:ext cx="1047750" cy="857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57150</xdr:colOff>
      <xdr:row>41</xdr:row>
      <xdr:rowOff>76200</xdr:rowOff>
    </xdr:from>
    <xdr:to>
      <xdr:col>14</xdr:col>
      <xdr:colOff>247650</xdr:colOff>
      <xdr:row>41</xdr:row>
      <xdr:rowOff>123825</xdr:rowOff>
    </xdr:to>
    <xdr:cxnSp macro="">
      <xdr:nvCxnSpPr>
        <xdr:cNvPr id="15" name="Conector recto de flecha 14"/>
        <xdr:cNvCxnSpPr/>
      </xdr:nvCxnSpPr>
      <xdr:spPr>
        <a:xfrm>
          <a:off x="8924925" y="10096500"/>
          <a:ext cx="895350" cy="47625"/>
        </a:xfrm>
        <a:prstGeom prst="straightConnector1">
          <a:avLst/>
        </a:prstGeom>
        <a:ln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sarela%20Mariscal/Documents/EJERCICIO%202020/REPORTES%20AEROPUERTO%202020/Concentrados%202020/CONCENTRADO%20MAYO%202020%20actualizado%2029%20abri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VRusr\PVR_AREAS\04%20Operaciones\5%20CCO\COMPARTIDOS\LOIDA%20PERSIDA%20AMARAL%20VENTURA\ITINERARIO%20NUEVO\Itinerario%20NOV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  <sheetName val="Itinerario"/>
      <sheetName val="DistOPS"/>
    </sheetNames>
    <sheetDataSet>
      <sheetData sheetId="0">
        <row r="2">
          <cell r="J2" t="str">
            <v>ENERO</v>
          </cell>
          <cell r="K2">
            <v>43831</v>
          </cell>
          <cell r="L2">
            <v>43861</v>
          </cell>
          <cell r="N2">
            <v>1</v>
          </cell>
          <cell r="O2" t="str">
            <v>L</v>
          </cell>
        </row>
        <row r="3">
          <cell r="J3" t="str">
            <v>FEBRERO</v>
          </cell>
          <cell r="K3">
            <v>43862</v>
          </cell>
          <cell r="L3" t="str">
            <v/>
          </cell>
          <cell r="N3">
            <v>2</v>
          </cell>
          <cell r="O3" t="str">
            <v>M</v>
          </cell>
        </row>
        <row r="4">
          <cell r="J4" t="str">
            <v>MARZO</v>
          </cell>
          <cell r="K4">
            <v>43891</v>
          </cell>
          <cell r="L4">
            <v>43921</v>
          </cell>
          <cell r="N4">
            <v>3</v>
          </cell>
          <cell r="O4" t="str">
            <v>X</v>
          </cell>
        </row>
        <row r="5">
          <cell r="J5" t="str">
            <v>ABRIL</v>
          </cell>
          <cell r="K5">
            <v>43922</v>
          </cell>
          <cell r="L5" t="str">
            <v/>
          </cell>
          <cell r="N5">
            <v>4</v>
          </cell>
          <cell r="O5" t="str">
            <v>J</v>
          </cell>
        </row>
        <row r="6">
          <cell r="J6" t="str">
            <v>MAYO</v>
          </cell>
          <cell r="K6">
            <v>43952</v>
          </cell>
          <cell r="L6">
            <v>43982</v>
          </cell>
          <cell r="N6">
            <v>5</v>
          </cell>
          <cell r="O6" t="str">
            <v>V</v>
          </cell>
        </row>
        <row r="7">
          <cell r="J7" t="str">
            <v>JUNIO</v>
          </cell>
          <cell r="K7">
            <v>43983</v>
          </cell>
          <cell r="L7" t="str">
            <v/>
          </cell>
          <cell r="N7">
            <v>6</v>
          </cell>
          <cell r="O7" t="str">
            <v>S</v>
          </cell>
        </row>
        <row r="8">
          <cell r="J8" t="str">
            <v>JULIO</v>
          </cell>
          <cell r="K8">
            <v>44013</v>
          </cell>
          <cell r="L8">
            <v>44043</v>
          </cell>
          <cell r="N8">
            <v>7</v>
          </cell>
          <cell r="O8" t="str">
            <v>D</v>
          </cell>
        </row>
        <row r="9">
          <cell r="J9" t="str">
            <v>AGOSTO</v>
          </cell>
          <cell r="K9">
            <v>44044</v>
          </cell>
          <cell r="L9">
            <v>44074</v>
          </cell>
        </row>
        <row r="10">
          <cell r="J10" t="str">
            <v>SEPTIEMBRE</v>
          </cell>
          <cell r="K10">
            <v>44075</v>
          </cell>
          <cell r="L10" t="str">
            <v/>
          </cell>
        </row>
        <row r="11">
          <cell r="J11" t="str">
            <v>OCTUBRE</v>
          </cell>
          <cell r="K11">
            <v>44105</v>
          </cell>
          <cell r="L11">
            <v>44135</v>
          </cell>
        </row>
        <row r="12">
          <cell r="J12" t="str">
            <v>NOVIEMBRE</v>
          </cell>
          <cell r="K12">
            <v>44136</v>
          </cell>
          <cell r="L12" t="str">
            <v/>
          </cell>
        </row>
        <row r="13">
          <cell r="J13" t="str">
            <v>DICIEMBRE</v>
          </cell>
          <cell r="K13">
            <v>44166</v>
          </cell>
          <cell r="L13">
            <v>44196</v>
          </cell>
        </row>
      </sheetData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álogos"/>
      <sheetName val="Itinerario"/>
      <sheetName val="DistOP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14"/>
  <sheetViews>
    <sheetView showGridLines="0" zoomScale="90" zoomScaleNormal="90" zoomScaleSheetLayoutView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P20" sqref="P20"/>
    </sheetView>
  </sheetViews>
  <sheetFormatPr baseColWidth="10" defaultColWidth="11.42578125" defaultRowHeight="15" customHeight="1" zeroHeight="1" x14ac:dyDescent="0.25"/>
  <cols>
    <col min="1" max="2" width="1.42578125" style="332" customWidth="1"/>
    <col min="3" max="3" width="5" style="353" customWidth="1"/>
    <col min="4" max="4" width="7.140625" style="332" customWidth="1"/>
    <col min="5" max="5" width="7.85546875" style="354" customWidth="1"/>
    <col min="6" max="6" width="8.5703125" style="353" customWidth="1"/>
    <col min="7" max="37" width="5.7109375" style="332" customWidth="1"/>
    <col min="38" max="38" width="5" style="332" customWidth="1"/>
    <col min="39" max="39" width="7.140625" style="332" customWidth="1"/>
    <col min="40" max="40" width="7.85546875" style="332" customWidth="1"/>
    <col min="41" max="41" width="8.5703125" style="332" customWidth="1"/>
    <col min="42" max="49" width="5.7109375" style="332" customWidth="1"/>
    <col min="50" max="50" width="5.28515625" style="332" customWidth="1"/>
    <col min="51" max="72" width="5.7109375" style="332" customWidth="1"/>
    <col min="73" max="73" width="0.140625" style="332" customWidth="1"/>
    <col min="74" max="16384" width="11.42578125" style="332"/>
  </cols>
  <sheetData>
    <row r="1" spans="1:73" s="300" customFormat="1" x14ac:dyDescent="0.25">
      <c r="C1" s="301"/>
      <c r="E1" s="302"/>
      <c r="F1" s="301"/>
    </row>
    <row r="2" spans="1:73" s="300" customFormat="1" ht="18.75" customHeight="1" x14ac:dyDescent="0.25">
      <c r="C2" s="303">
        <f>VLOOKUP(U6,[1]Catálogos!J2:K13,2,FALSE)</f>
        <v>43952</v>
      </c>
      <c r="D2" s="303"/>
      <c r="E2" s="304"/>
      <c r="F2" s="304"/>
      <c r="G2" s="305" t="s">
        <v>86</v>
      </c>
      <c r="H2" s="305"/>
      <c r="I2" s="305"/>
      <c r="J2" s="305"/>
      <c r="K2" s="305"/>
      <c r="L2" s="306" t="s">
        <v>87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W2" s="306"/>
      <c r="X2" s="306"/>
      <c r="Y2" s="306"/>
      <c r="Z2" s="306"/>
      <c r="AA2" s="306"/>
      <c r="AB2" s="306"/>
      <c r="AC2" s="306"/>
      <c r="AD2" s="306"/>
      <c r="AE2" s="306"/>
      <c r="AF2" s="307"/>
      <c r="AG2" s="308" t="s">
        <v>88</v>
      </c>
      <c r="AH2" s="308"/>
      <c r="AI2" s="308"/>
      <c r="AJ2" s="309">
        <v>43950</v>
      </c>
      <c r="AK2" s="310"/>
      <c r="AL2" s="311"/>
      <c r="AM2" s="312"/>
      <c r="AN2" s="312"/>
      <c r="AO2" s="312"/>
      <c r="AP2" s="312"/>
      <c r="AQ2" s="312"/>
      <c r="AR2" s="312"/>
      <c r="AS2" s="312"/>
      <c r="AT2" s="312"/>
      <c r="AU2" s="312"/>
      <c r="AV2" s="312"/>
      <c r="AW2" s="312"/>
      <c r="AX2" s="312"/>
      <c r="AY2" s="312"/>
      <c r="AZ2" s="312"/>
      <c r="BA2" s="312"/>
      <c r="BB2" s="312"/>
      <c r="BC2" s="312"/>
      <c r="BD2" s="312"/>
      <c r="BE2" s="312"/>
      <c r="BF2" s="312"/>
      <c r="BG2" s="312"/>
      <c r="BH2" s="312"/>
      <c r="BI2" s="312"/>
      <c r="BJ2" s="312"/>
      <c r="BK2" s="312"/>
      <c r="BL2" s="312"/>
      <c r="BM2" s="312"/>
      <c r="BN2" s="312"/>
      <c r="BO2" s="312"/>
      <c r="BP2" s="312"/>
      <c r="BQ2" s="312"/>
      <c r="BR2" s="312"/>
      <c r="BS2" s="312"/>
      <c r="BT2" s="312"/>
    </row>
    <row r="3" spans="1:73" s="300" customFormat="1" ht="18.75" customHeight="1" x14ac:dyDescent="0.25">
      <c r="C3" s="303"/>
      <c r="D3" s="303"/>
      <c r="E3" s="304"/>
      <c r="F3" s="304"/>
      <c r="G3" s="305" t="s">
        <v>89</v>
      </c>
      <c r="H3" s="305"/>
      <c r="I3" s="305"/>
      <c r="J3" s="305"/>
      <c r="K3" s="305"/>
      <c r="L3" s="306"/>
      <c r="M3" s="306"/>
      <c r="N3" s="306"/>
      <c r="O3" s="306"/>
      <c r="P3" s="306"/>
      <c r="Q3" s="306"/>
      <c r="R3" s="306"/>
      <c r="S3" s="306"/>
      <c r="T3" s="306"/>
      <c r="U3" s="306"/>
      <c r="V3" s="306"/>
      <c r="W3" s="306"/>
      <c r="X3" s="306"/>
      <c r="Y3" s="306"/>
      <c r="Z3" s="306"/>
      <c r="AA3" s="306"/>
      <c r="AB3" s="306"/>
      <c r="AC3" s="306"/>
      <c r="AD3" s="306"/>
      <c r="AE3" s="306"/>
      <c r="AF3" s="307"/>
      <c r="AG3" s="313" t="s">
        <v>90</v>
      </c>
      <c r="AH3" s="313"/>
      <c r="AI3" s="313"/>
      <c r="AJ3" s="309">
        <v>43952</v>
      </c>
      <c r="AK3" s="310"/>
      <c r="AL3" s="311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</row>
    <row r="4" spans="1:73" s="300" customFormat="1" ht="18.75" customHeight="1" x14ac:dyDescent="0.25">
      <c r="C4" s="303"/>
      <c r="D4" s="303"/>
      <c r="E4" s="304"/>
      <c r="F4" s="304"/>
      <c r="G4" s="314" t="s">
        <v>91</v>
      </c>
      <c r="H4" s="315" t="s">
        <v>92</v>
      </c>
      <c r="I4" s="315"/>
      <c r="J4" s="315"/>
      <c r="K4" s="315"/>
      <c r="L4" s="306"/>
      <c r="M4" s="306"/>
      <c r="N4" s="306"/>
      <c r="O4" s="306"/>
      <c r="P4" s="306"/>
      <c r="Q4" s="306"/>
      <c r="R4" s="306"/>
      <c r="S4" s="306"/>
      <c r="T4" s="306"/>
      <c r="U4" s="306"/>
      <c r="V4" s="306"/>
      <c r="W4" s="306"/>
      <c r="X4" s="306"/>
      <c r="Y4" s="306"/>
      <c r="Z4" s="306"/>
      <c r="AA4" s="306"/>
      <c r="AB4" s="306"/>
      <c r="AC4" s="306"/>
      <c r="AD4" s="306"/>
      <c r="AE4" s="306"/>
      <c r="AF4" s="307"/>
      <c r="AG4" s="316" t="s">
        <v>93</v>
      </c>
      <c r="AH4" s="316"/>
      <c r="AI4" s="316"/>
      <c r="AJ4" s="309">
        <v>43982</v>
      </c>
      <c r="AK4" s="310"/>
      <c r="AL4" s="311"/>
      <c r="AM4" s="312"/>
      <c r="AN4" s="312"/>
      <c r="AO4" s="312"/>
      <c r="AP4" s="312"/>
      <c r="AQ4" s="312"/>
      <c r="AR4" s="312"/>
      <c r="AS4" s="312"/>
      <c r="AT4" s="312"/>
      <c r="AU4" s="312"/>
      <c r="AV4" s="312"/>
      <c r="AW4" s="312"/>
      <c r="AX4" s="312"/>
      <c r="AY4" s="312"/>
      <c r="AZ4" s="312"/>
      <c r="BA4" s="312"/>
      <c r="BB4" s="312"/>
      <c r="BC4" s="312"/>
      <c r="BD4" s="312"/>
      <c r="BE4" s="312"/>
      <c r="BF4" s="312"/>
      <c r="BG4" s="312"/>
      <c r="BH4" s="312"/>
      <c r="BI4" s="312"/>
      <c r="BJ4" s="312"/>
      <c r="BK4" s="312"/>
      <c r="BL4" s="312"/>
      <c r="BM4" s="312"/>
      <c r="BN4" s="312"/>
      <c r="BO4" s="312"/>
      <c r="BP4" s="312"/>
      <c r="BQ4" s="312"/>
      <c r="BR4" s="312"/>
      <c r="BS4" s="312"/>
      <c r="BT4" s="312"/>
    </row>
    <row r="5" spans="1:73" s="318" customFormat="1" ht="3.75" customHeight="1" x14ac:dyDescent="0.25">
      <c r="A5" s="317"/>
      <c r="B5" s="317"/>
    </row>
    <row r="6" spans="1:73" s="319" customFormat="1" ht="27.75" x14ac:dyDescent="0.25">
      <c r="C6" s="320" t="s">
        <v>94</v>
      </c>
      <c r="D6" s="320"/>
      <c r="E6" s="320"/>
      <c r="F6" s="320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322" t="s">
        <v>78</v>
      </c>
      <c r="V6" s="321"/>
      <c r="W6" s="321"/>
      <c r="X6" s="321"/>
      <c r="Y6" s="321"/>
      <c r="Z6" s="321"/>
      <c r="AA6" s="321"/>
      <c r="AB6" s="321"/>
      <c r="AC6" s="321"/>
      <c r="AD6" s="321"/>
      <c r="AE6" s="321"/>
      <c r="AF6" s="321"/>
      <c r="AG6" s="321"/>
      <c r="AH6" s="321"/>
      <c r="AI6" s="321"/>
      <c r="AJ6" s="321"/>
      <c r="AK6" s="321"/>
      <c r="AL6" s="323" t="s">
        <v>95</v>
      </c>
      <c r="AM6" s="323"/>
      <c r="AN6" s="323"/>
      <c r="AO6" s="323"/>
      <c r="AP6" s="321"/>
      <c r="AQ6" s="321"/>
      <c r="AR6" s="321"/>
      <c r="AS6" s="321"/>
      <c r="AT6" s="321"/>
      <c r="AU6" s="321"/>
      <c r="AV6" s="321"/>
      <c r="AW6" s="321"/>
      <c r="AX6" s="321"/>
      <c r="AY6" s="321"/>
      <c r="AZ6" s="321"/>
      <c r="BA6" s="321"/>
      <c r="BB6" s="321"/>
      <c r="BC6" s="321"/>
      <c r="BD6" s="324" t="str">
        <f>U6</f>
        <v>MAYO</v>
      </c>
      <c r="BE6" s="321"/>
      <c r="BF6" s="321"/>
      <c r="BG6" s="321"/>
      <c r="BH6" s="321"/>
      <c r="BI6" s="321"/>
      <c r="BJ6" s="321"/>
      <c r="BK6" s="321"/>
      <c r="BL6" s="321"/>
      <c r="BM6" s="321"/>
      <c r="BN6" s="321"/>
      <c r="BO6" s="321"/>
      <c r="BP6" s="321"/>
      <c r="BQ6" s="321"/>
      <c r="BR6" s="321"/>
      <c r="BS6" s="321"/>
      <c r="BT6" s="321"/>
    </row>
    <row r="7" spans="1:73" s="300" customFormat="1" ht="14.25" customHeight="1" x14ac:dyDescent="0.25">
      <c r="C7" s="320"/>
      <c r="D7" s="320"/>
      <c r="E7" s="320"/>
      <c r="F7" s="320"/>
      <c r="G7" s="325" t="str">
        <f>VLOOKUP(WEEKDAY(G8,2),[1]Catálogos!$N$2:$O$8,2,FALSE)</f>
        <v>V</v>
      </c>
      <c r="H7" s="325" t="str">
        <f>VLOOKUP(WEEKDAY(H8,2),[1]Catálogos!$N$2:$O$8,2,FALSE)</f>
        <v>S</v>
      </c>
      <c r="I7" s="325" t="str">
        <f>VLOOKUP(WEEKDAY(I8,2),[1]Catálogos!$N$2:$O$8,2,FALSE)</f>
        <v>D</v>
      </c>
      <c r="J7" s="325" t="str">
        <f>VLOOKUP(WEEKDAY(J8,2),[1]Catálogos!$N$2:$O$8,2,FALSE)</f>
        <v>L</v>
      </c>
      <c r="K7" s="325" t="str">
        <f>VLOOKUP(WEEKDAY(K8,2),[1]Catálogos!$N$2:$O$8,2,FALSE)</f>
        <v>M</v>
      </c>
      <c r="L7" s="325" t="str">
        <f>VLOOKUP(WEEKDAY(L8,2),[1]Catálogos!$N$2:$O$8,2,FALSE)</f>
        <v>X</v>
      </c>
      <c r="M7" s="325" t="str">
        <f>VLOOKUP(WEEKDAY(M8,2),[1]Catálogos!$N$2:$O$8,2,FALSE)</f>
        <v>J</v>
      </c>
      <c r="N7" s="325" t="str">
        <f>VLOOKUP(WEEKDAY(N8,2),[1]Catálogos!$N$2:$O$8,2,FALSE)</f>
        <v>V</v>
      </c>
      <c r="O7" s="325" t="str">
        <f>VLOOKUP(WEEKDAY(O8,2),[1]Catálogos!$N$2:$O$8,2,FALSE)</f>
        <v>S</v>
      </c>
      <c r="P7" s="325" t="str">
        <f>VLOOKUP(WEEKDAY(P8,2),[1]Catálogos!$N$2:$O$8,2,FALSE)</f>
        <v>D</v>
      </c>
      <c r="Q7" s="325" t="str">
        <f>VLOOKUP(WEEKDAY(Q8,2),[1]Catálogos!$N$2:$O$8,2,FALSE)</f>
        <v>L</v>
      </c>
      <c r="R7" s="325" t="str">
        <f>VLOOKUP(WEEKDAY(R8,2),[1]Catálogos!$N$2:$O$8,2,FALSE)</f>
        <v>M</v>
      </c>
      <c r="S7" s="325" t="str">
        <f>VLOOKUP(WEEKDAY(S8,2),[1]Catálogos!$N$2:$O$8,2,FALSE)</f>
        <v>X</v>
      </c>
      <c r="T7" s="325" t="str">
        <f>VLOOKUP(WEEKDAY(T8,2),[1]Catálogos!$N$2:$O$8,2,FALSE)</f>
        <v>J</v>
      </c>
      <c r="U7" s="325" t="str">
        <f>VLOOKUP(WEEKDAY(U8,2),[1]Catálogos!$N$2:$O$8,2,FALSE)</f>
        <v>V</v>
      </c>
      <c r="V7" s="325" t="str">
        <f>VLOOKUP(WEEKDAY(V8,2),[1]Catálogos!$N$2:$O$8,2,FALSE)</f>
        <v>S</v>
      </c>
      <c r="W7" s="325" t="str">
        <f>VLOOKUP(WEEKDAY(W8,2),[1]Catálogos!$N$2:$O$8,2,FALSE)</f>
        <v>D</v>
      </c>
      <c r="X7" s="325" t="str">
        <f>VLOOKUP(WEEKDAY(X8,2),[1]Catálogos!$N$2:$O$8,2,FALSE)</f>
        <v>L</v>
      </c>
      <c r="Y7" s="325" t="str">
        <f>VLOOKUP(WEEKDAY(Y8,2),[1]Catálogos!$N$2:$O$8,2,FALSE)</f>
        <v>M</v>
      </c>
      <c r="Z7" s="325" t="str">
        <f>VLOOKUP(WEEKDAY(Z8,2),[1]Catálogos!$N$2:$O$8,2,FALSE)</f>
        <v>X</v>
      </c>
      <c r="AA7" s="325" t="str">
        <f>VLOOKUP(WEEKDAY(AA8,2),[1]Catálogos!$N$2:$O$8,2,FALSE)</f>
        <v>J</v>
      </c>
      <c r="AB7" s="325" t="str">
        <f>VLOOKUP(WEEKDAY(AB8,2),[1]Catálogos!$N$2:$O$8,2,FALSE)</f>
        <v>V</v>
      </c>
      <c r="AC7" s="325" t="str">
        <f>VLOOKUP(WEEKDAY(AC8,2),[1]Catálogos!$N$2:$O$8,2,FALSE)</f>
        <v>S</v>
      </c>
      <c r="AD7" s="325" t="str">
        <f>VLOOKUP(WEEKDAY(AD8,2),[1]Catálogos!$N$2:$O$8,2,FALSE)</f>
        <v>D</v>
      </c>
      <c r="AE7" s="325" t="str">
        <f>VLOOKUP(WEEKDAY(AE8,2),[1]Catálogos!$N$2:$O$8,2,FALSE)</f>
        <v>L</v>
      </c>
      <c r="AF7" s="325" t="str">
        <f>VLOOKUP(WEEKDAY(AF8,2),[1]Catálogos!$N$2:$O$8,2,FALSE)</f>
        <v>M</v>
      </c>
      <c r="AG7" s="325" t="str">
        <f>VLOOKUP(WEEKDAY(AG8,2),[1]Catálogos!$N$2:$O$8,2,FALSE)</f>
        <v>X</v>
      </c>
      <c r="AH7" s="325" t="str">
        <f>VLOOKUP(WEEKDAY(AH8,2),[1]Catálogos!$N$2:$O$8,2,FALSE)</f>
        <v>J</v>
      </c>
      <c r="AI7" s="325" t="s">
        <v>4</v>
      </c>
      <c r="AJ7" s="325" t="s">
        <v>5</v>
      </c>
      <c r="AK7" s="325" t="str">
        <f>IFERROR((VLOOKUP(WEEKDAY(AK8,2),[1]Catálogos!$N$2:$O$8,2,FALSE)),"")</f>
        <v>D</v>
      </c>
      <c r="AL7" s="323"/>
      <c r="AM7" s="323"/>
      <c r="AN7" s="323"/>
      <c r="AO7" s="323"/>
      <c r="AP7" s="325" t="str">
        <f>G7</f>
        <v>V</v>
      </c>
      <c r="AQ7" s="325" t="str">
        <f t="shared" ref="AQ7:BF8" si="0">H7</f>
        <v>S</v>
      </c>
      <c r="AR7" s="325" t="str">
        <f t="shared" si="0"/>
        <v>D</v>
      </c>
      <c r="AS7" s="325" t="str">
        <f t="shared" si="0"/>
        <v>L</v>
      </c>
      <c r="AT7" s="325" t="str">
        <f t="shared" si="0"/>
        <v>M</v>
      </c>
      <c r="AU7" s="325" t="str">
        <f t="shared" si="0"/>
        <v>X</v>
      </c>
      <c r="AV7" s="325" t="str">
        <f t="shared" si="0"/>
        <v>J</v>
      </c>
      <c r="AW7" s="325" t="str">
        <f t="shared" si="0"/>
        <v>V</v>
      </c>
      <c r="AX7" s="325" t="str">
        <f t="shared" si="0"/>
        <v>S</v>
      </c>
      <c r="AY7" s="325" t="str">
        <f t="shared" si="0"/>
        <v>D</v>
      </c>
      <c r="AZ7" s="325" t="str">
        <f t="shared" si="0"/>
        <v>L</v>
      </c>
      <c r="BA7" s="325" t="str">
        <f t="shared" si="0"/>
        <v>M</v>
      </c>
      <c r="BB7" s="325" t="str">
        <f t="shared" si="0"/>
        <v>X</v>
      </c>
      <c r="BC7" s="325" t="str">
        <f t="shared" si="0"/>
        <v>J</v>
      </c>
      <c r="BD7" s="325" t="str">
        <f t="shared" si="0"/>
        <v>V</v>
      </c>
      <c r="BE7" s="325" t="str">
        <f t="shared" si="0"/>
        <v>S</v>
      </c>
      <c r="BF7" s="325" t="str">
        <f t="shared" si="0"/>
        <v>D</v>
      </c>
      <c r="BG7" s="325" t="str">
        <f t="shared" ref="BG7:BT8" si="1">X7</f>
        <v>L</v>
      </c>
      <c r="BH7" s="325" t="str">
        <f t="shared" si="1"/>
        <v>M</v>
      </c>
      <c r="BI7" s="325" t="str">
        <f t="shared" si="1"/>
        <v>X</v>
      </c>
      <c r="BJ7" s="325" t="str">
        <f t="shared" si="1"/>
        <v>J</v>
      </c>
      <c r="BK7" s="325" t="str">
        <f t="shared" si="1"/>
        <v>V</v>
      </c>
      <c r="BL7" s="325" t="str">
        <f t="shared" si="1"/>
        <v>S</v>
      </c>
      <c r="BM7" s="325" t="str">
        <f t="shared" si="1"/>
        <v>D</v>
      </c>
      <c r="BN7" s="325" t="str">
        <f t="shared" si="1"/>
        <v>L</v>
      </c>
      <c r="BO7" s="325" t="str">
        <f t="shared" si="1"/>
        <v>M</v>
      </c>
      <c r="BP7" s="325" t="str">
        <f t="shared" si="1"/>
        <v>X</v>
      </c>
      <c r="BQ7" s="325" t="str">
        <f t="shared" si="1"/>
        <v>J</v>
      </c>
      <c r="BR7" s="325" t="str">
        <f t="shared" si="1"/>
        <v>V</v>
      </c>
      <c r="BS7" s="325" t="str">
        <f t="shared" si="1"/>
        <v>S</v>
      </c>
      <c r="BT7" s="325" t="str">
        <f t="shared" si="1"/>
        <v>D</v>
      </c>
    </row>
    <row r="8" spans="1:73" s="300" customFormat="1" ht="33.75" customHeight="1" x14ac:dyDescent="0.25">
      <c r="C8" s="326" t="s">
        <v>96</v>
      </c>
      <c r="D8" s="327" t="s">
        <v>16</v>
      </c>
      <c r="E8" s="327" t="s">
        <v>97</v>
      </c>
      <c r="F8" s="326" t="s">
        <v>98</v>
      </c>
      <c r="G8" s="328">
        <f>C2</f>
        <v>43952</v>
      </c>
      <c r="H8" s="328">
        <f>G8+1</f>
        <v>43953</v>
      </c>
      <c r="I8" s="328">
        <f t="shared" ref="I8:AH8" si="2">H8+1</f>
        <v>43954</v>
      </c>
      <c r="J8" s="328">
        <f t="shared" si="2"/>
        <v>43955</v>
      </c>
      <c r="K8" s="328">
        <f t="shared" si="2"/>
        <v>43956</v>
      </c>
      <c r="L8" s="328">
        <f t="shared" si="2"/>
        <v>43957</v>
      </c>
      <c r="M8" s="328">
        <f t="shared" si="2"/>
        <v>43958</v>
      </c>
      <c r="N8" s="328">
        <f t="shared" si="2"/>
        <v>43959</v>
      </c>
      <c r="O8" s="328">
        <f t="shared" si="2"/>
        <v>43960</v>
      </c>
      <c r="P8" s="328">
        <f t="shared" si="2"/>
        <v>43961</v>
      </c>
      <c r="Q8" s="328">
        <f t="shared" si="2"/>
        <v>43962</v>
      </c>
      <c r="R8" s="328">
        <f t="shared" si="2"/>
        <v>43963</v>
      </c>
      <c r="S8" s="328">
        <f t="shared" si="2"/>
        <v>43964</v>
      </c>
      <c r="T8" s="328">
        <f t="shared" si="2"/>
        <v>43965</v>
      </c>
      <c r="U8" s="328">
        <f t="shared" si="2"/>
        <v>43966</v>
      </c>
      <c r="V8" s="328">
        <f t="shared" si="2"/>
        <v>43967</v>
      </c>
      <c r="W8" s="328">
        <f t="shared" si="2"/>
        <v>43968</v>
      </c>
      <c r="X8" s="328">
        <f t="shared" si="2"/>
        <v>43969</v>
      </c>
      <c r="Y8" s="328">
        <f t="shared" si="2"/>
        <v>43970</v>
      </c>
      <c r="Z8" s="328">
        <f t="shared" si="2"/>
        <v>43971</v>
      </c>
      <c r="AA8" s="328">
        <f t="shared" si="2"/>
        <v>43972</v>
      </c>
      <c r="AB8" s="328">
        <f t="shared" si="2"/>
        <v>43973</v>
      </c>
      <c r="AC8" s="328">
        <f t="shared" si="2"/>
        <v>43974</v>
      </c>
      <c r="AD8" s="328">
        <f t="shared" si="2"/>
        <v>43975</v>
      </c>
      <c r="AE8" s="328">
        <f t="shared" si="2"/>
        <v>43976</v>
      </c>
      <c r="AF8" s="328">
        <f t="shared" si="2"/>
        <v>43977</v>
      </c>
      <c r="AG8" s="328">
        <f t="shared" si="2"/>
        <v>43978</v>
      </c>
      <c r="AH8" s="328">
        <f t="shared" si="2"/>
        <v>43979</v>
      </c>
      <c r="AI8" s="328">
        <v>29</v>
      </c>
      <c r="AJ8" s="328">
        <f>IF($U$6="FEBRERO","",(AI8+1))</f>
        <v>30</v>
      </c>
      <c r="AK8" s="328">
        <f>(VLOOKUP(U6,[1]Catálogos!J2:L13,3,FALSE))</f>
        <v>43982</v>
      </c>
      <c r="AL8" s="329" t="s">
        <v>96</v>
      </c>
      <c r="AM8" s="330" t="s">
        <v>16</v>
      </c>
      <c r="AN8" s="330" t="s">
        <v>97</v>
      </c>
      <c r="AO8" s="329" t="s">
        <v>99</v>
      </c>
      <c r="AP8" s="331">
        <f>G8</f>
        <v>43952</v>
      </c>
      <c r="AQ8" s="331">
        <f t="shared" si="0"/>
        <v>43953</v>
      </c>
      <c r="AR8" s="331">
        <f t="shared" si="0"/>
        <v>43954</v>
      </c>
      <c r="AS8" s="331">
        <f t="shared" si="0"/>
        <v>43955</v>
      </c>
      <c r="AT8" s="331">
        <f t="shared" si="0"/>
        <v>43956</v>
      </c>
      <c r="AU8" s="331">
        <f t="shared" si="0"/>
        <v>43957</v>
      </c>
      <c r="AV8" s="331">
        <f t="shared" si="0"/>
        <v>43958</v>
      </c>
      <c r="AW8" s="331">
        <f t="shared" si="0"/>
        <v>43959</v>
      </c>
      <c r="AX8" s="331">
        <f t="shared" si="0"/>
        <v>43960</v>
      </c>
      <c r="AY8" s="331">
        <f t="shared" si="0"/>
        <v>43961</v>
      </c>
      <c r="AZ8" s="331">
        <f t="shared" si="0"/>
        <v>43962</v>
      </c>
      <c r="BA8" s="331">
        <f t="shared" si="0"/>
        <v>43963</v>
      </c>
      <c r="BB8" s="331">
        <f t="shared" si="0"/>
        <v>43964</v>
      </c>
      <c r="BC8" s="331">
        <f t="shared" si="0"/>
        <v>43965</v>
      </c>
      <c r="BD8" s="331">
        <f t="shared" si="0"/>
        <v>43966</v>
      </c>
      <c r="BE8" s="331">
        <f t="shared" si="0"/>
        <v>43967</v>
      </c>
      <c r="BF8" s="331">
        <f t="shared" si="0"/>
        <v>43968</v>
      </c>
      <c r="BG8" s="331">
        <f t="shared" si="1"/>
        <v>43969</v>
      </c>
      <c r="BH8" s="331">
        <f t="shared" si="1"/>
        <v>43970</v>
      </c>
      <c r="BI8" s="331">
        <f t="shared" si="1"/>
        <v>43971</v>
      </c>
      <c r="BJ8" s="331">
        <f t="shared" si="1"/>
        <v>43972</v>
      </c>
      <c r="BK8" s="331">
        <f t="shared" si="1"/>
        <v>43973</v>
      </c>
      <c r="BL8" s="331">
        <f t="shared" si="1"/>
        <v>43974</v>
      </c>
      <c r="BM8" s="331">
        <f t="shared" si="1"/>
        <v>43975</v>
      </c>
      <c r="BN8" s="331">
        <f t="shared" si="1"/>
        <v>43976</v>
      </c>
      <c r="BO8" s="331">
        <f t="shared" si="1"/>
        <v>43977</v>
      </c>
      <c r="BP8" s="331">
        <f t="shared" si="1"/>
        <v>43978</v>
      </c>
      <c r="BQ8" s="331">
        <f t="shared" si="1"/>
        <v>43979</v>
      </c>
      <c r="BR8" s="331">
        <f t="shared" si="1"/>
        <v>29</v>
      </c>
      <c r="BS8" s="331">
        <f t="shared" si="1"/>
        <v>30</v>
      </c>
      <c r="BT8" s="331">
        <f t="shared" si="1"/>
        <v>43982</v>
      </c>
    </row>
    <row r="9" spans="1:73" s="300" customFormat="1" ht="15" customHeight="1" x14ac:dyDescent="0.25">
      <c r="A9" s="332"/>
      <c r="B9" s="332"/>
      <c r="C9" s="333"/>
      <c r="D9" s="334"/>
      <c r="E9" s="334"/>
      <c r="F9" s="333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  <c r="W9" s="335"/>
      <c r="X9" s="335"/>
      <c r="Y9" s="335"/>
      <c r="Z9" s="335"/>
      <c r="AA9" s="335"/>
      <c r="AB9" s="335"/>
      <c r="AC9" s="335"/>
      <c r="AD9" s="335"/>
      <c r="AE9" s="335"/>
      <c r="AF9" s="335"/>
      <c r="AG9" s="335"/>
      <c r="AH9" s="335"/>
      <c r="AI9" s="335"/>
      <c r="AJ9" s="335"/>
      <c r="AK9" s="335"/>
      <c r="AL9" s="336"/>
      <c r="AM9" s="337"/>
      <c r="AN9" s="337"/>
      <c r="AO9" s="336"/>
      <c r="AP9" s="338"/>
      <c r="AQ9" s="338"/>
      <c r="AR9" s="338"/>
      <c r="AS9" s="338"/>
      <c r="AT9" s="338"/>
      <c r="AU9" s="338"/>
      <c r="AV9" s="338"/>
      <c r="AW9" s="338"/>
      <c r="AX9" s="338"/>
      <c r="AY9" s="338"/>
      <c r="AZ9" s="338"/>
      <c r="BA9" s="338"/>
      <c r="BB9" s="338"/>
      <c r="BC9" s="338"/>
      <c r="BD9" s="338"/>
      <c r="BE9" s="338"/>
      <c r="BF9" s="338"/>
      <c r="BG9" s="338"/>
      <c r="BH9" s="338"/>
      <c r="BI9" s="338"/>
      <c r="BJ9" s="338"/>
      <c r="BK9" s="338"/>
      <c r="BL9" s="338"/>
      <c r="BM9" s="338"/>
      <c r="BN9" s="338"/>
      <c r="BO9" s="338"/>
      <c r="BP9" s="338"/>
      <c r="BQ9" s="338"/>
      <c r="BR9" s="338"/>
      <c r="BS9" s="338"/>
      <c r="BT9" s="338"/>
      <c r="BU9" s="332"/>
    </row>
    <row r="10" spans="1:73" ht="14.25" x14ac:dyDescent="0.25">
      <c r="C10" s="339" t="s">
        <v>100</v>
      </c>
      <c r="D10" s="340">
        <v>6072</v>
      </c>
      <c r="E10" s="341" t="s">
        <v>48</v>
      </c>
      <c r="F10" s="339" t="s">
        <v>55</v>
      </c>
      <c r="G10" s="342">
        <v>0.8125</v>
      </c>
      <c r="H10" s="342">
        <v>0.8125</v>
      </c>
      <c r="I10" s="342"/>
      <c r="J10" s="342"/>
      <c r="K10" s="342"/>
      <c r="L10" s="342"/>
      <c r="M10" s="342"/>
      <c r="N10" s="342"/>
      <c r="O10" s="342"/>
      <c r="P10" s="342"/>
      <c r="Q10" s="342"/>
      <c r="R10" s="342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  <c r="AD10" s="342"/>
      <c r="AE10" s="342"/>
      <c r="AF10" s="342"/>
      <c r="AG10" s="342"/>
      <c r="AH10" s="342"/>
      <c r="AI10" s="342"/>
      <c r="AJ10" s="342"/>
      <c r="AK10" s="342"/>
      <c r="AL10" s="339" t="s">
        <v>100</v>
      </c>
      <c r="AM10" s="343">
        <v>6199</v>
      </c>
      <c r="AN10" s="341" t="s">
        <v>48</v>
      </c>
      <c r="AO10" s="339" t="s">
        <v>55</v>
      </c>
      <c r="AP10" s="342">
        <v>0.33333333333333331</v>
      </c>
      <c r="AQ10" s="342">
        <v>0.33333333333333331</v>
      </c>
      <c r="AR10" s="342">
        <v>0.33333333333333331</v>
      </c>
      <c r="AS10" s="342"/>
      <c r="AT10" s="342"/>
      <c r="AU10" s="342"/>
      <c r="AV10" s="342"/>
      <c r="AW10" s="342"/>
      <c r="AX10" s="342"/>
      <c r="AY10" s="342"/>
      <c r="AZ10" s="342"/>
      <c r="BA10" s="342"/>
      <c r="BB10" s="342"/>
      <c r="BC10" s="342"/>
      <c r="BD10" s="342"/>
      <c r="BE10" s="342"/>
      <c r="BF10" s="342"/>
      <c r="BG10" s="342"/>
      <c r="BH10" s="342"/>
      <c r="BI10" s="342"/>
      <c r="BJ10" s="342"/>
      <c r="BK10" s="342"/>
      <c r="BL10" s="342"/>
      <c r="BM10" s="342"/>
      <c r="BN10" s="342"/>
      <c r="BO10" s="342"/>
      <c r="BP10" s="342"/>
      <c r="BQ10" s="342"/>
      <c r="BR10" s="342"/>
      <c r="BS10" s="342"/>
      <c r="BT10" s="342"/>
    </row>
    <row r="11" spans="1:73" ht="14.25" x14ac:dyDescent="0.25">
      <c r="C11" s="339" t="s">
        <v>100</v>
      </c>
      <c r="D11" s="340">
        <v>6118</v>
      </c>
      <c r="E11" s="341" t="s">
        <v>48</v>
      </c>
      <c r="F11" s="339" t="s">
        <v>55</v>
      </c>
      <c r="G11" s="342"/>
      <c r="H11" s="342"/>
      <c r="I11" s="342"/>
      <c r="J11" s="342">
        <v>0.49652777777777773</v>
      </c>
      <c r="K11" s="342">
        <v>0.49652777777777773</v>
      </c>
      <c r="L11" s="342">
        <v>0.49652777777777773</v>
      </c>
      <c r="M11" s="342">
        <v>0.49652777777777773</v>
      </c>
      <c r="N11" s="342">
        <v>0.49652777777777773</v>
      </c>
      <c r="O11" s="342">
        <v>0.49652777777777773</v>
      </c>
      <c r="P11" s="342">
        <v>0.49652777777777773</v>
      </c>
      <c r="Q11" s="342">
        <v>0.49652777777777773</v>
      </c>
      <c r="R11" s="342">
        <v>0.49652777777777773</v>
      </c>
      <c r="S11" s="342">
        <v>0.49652777777777773</v>
      </c>
      <c r="T11" s="342">
        <v>0.49652777777777773</v>
      </c>
      <c r="U11" s="342">
        <v>0.49652777777777773</v>
      </c>
      <c r="V11" s="342">
        <v>0.49652777777777773</v>
      </c>
      <c r="W11" s="342">
        <v>0.49652777777777773</v>
      </c>
      <c r="X11" s="342">
        <v>0.49652777777777773</v>
      </c>
      <c r="Y11" s="342">
        <v>0.49652777777777773</v>
      </c>
      <c r="Z11" s="342">
        <v>0.49652777777777773</v>
      </c>
      <c r="AA11" s="342">
        <v>0.49652777777777773</v>
      </c>
      <c r="AB11" s="342">
        <v>0.49652777777777773</v>
      </c>
      <c r="AC11" s="342">
        <v>0.49652777777777773</v>
      </c>
      <c r="AD11" s="342">
        <v>0.49652777777777773</v>
      </c>
      <c r="AE11" s="342">
        <v>0.49652777777777773</v>
      </c>
      <c r="AF11" s="342">
        <v>0.49652777777777773</v>
      </c>
      <c r="AG11" s="342">
        <v>0.49652777777777773</v>
      </c>
      <c r="AH11" s="342">
        <v>0.49652777777777773</v>
      </c>
      <c r="AI11" s="342">
        <v>0.49652777777777773</v>
      </c>
      <c r="AJ11" s="342">
        <v>0.49652777777777773</v>
      </c>
      <c r="AK11" s="342">
        <v>0.49652777777777773</v>
      </c>
      <c r="AL11" s="339" t="s">
        <v>100</v>
      </c>
      <c r="AM11" s="343">
        <v>6182</v>
      </c>
      <c r="AN11" s="341" t="s">
        <v>48</v>
      </c>
      <c r="AO11" s="339" t="s">
        <v>55</v>
      </c>
      <c r="AP11" s="342"/>
      <c r="AQ11" s="342"/>
      <c r="AR11" s="342"/>
      <c r="AS11" s="342">
        <v>0.62083333333333335</v>
      </c>
      <c r="AT11" s="342">
        <v>0.62083333333333335</v>
      </c>
      <c r="AU11" s="342">
        <v>0.62083333333333335</v>
      </c>
      <c r="AV11" s="342">
        <v>0.62083333333333335</v>
      </c>
      <c r="AW11" s="342">
        <v>0.62083333333333335</v>
      </c>
      <c r="AX11" s="342">
        <v>0.62083333333333335</v>
      </c>
      <c r="AY11" s="342">
        <v>0.62083333333333335</v>
      </c>
      <c r="AZ11" s="342">
        <v>0.62083333333333335</v>
      </c>
      <c r="BA11" s="342">
        <v>0.62083333333333335</v>
      </c>
      <c r="BB11" s="342">
        <v>0.62083333333333335</v>
      </c>
      <c r="BC11" s="342">
        <v>0.62083333333333335</v>
      </c>
      <c r="BD11" s="342">
        <v>0.62083333333333335</v>
      </c>
      <c r="BE11" s="342">
        <v>0.62083333333333335</v>
      </c>
      <c r="BF11" s="342">
        <v>0.62083333333333335</v>
      </c>
      <c r="BG11" s="342">
        <v>0.62083333333333335</v>
      </c>
      <c r="BH11" s="342">
        <v>0.62083333333333335</v>
      </c>
      <c r="BI11" s="342">
        <v>0.62083333333333335</v>
      </c>
      <c r="BJ11" s="342">
        <v>0.62083333333333335</v>
      </c>
      <c r="BK11" s="342">
        <v>0.62083333333333335</v>
      </c>
      <c r="BL11" s="342">
        <v>0.62083333333333335</v>
      </c>
      <c r="BM11" s="342">
        <v>0.62083333333333335</v>
      </c>
      <c r="BN11" s="342">
        <v>0.62083333333333335</v>
      </c>
      <c r="BO11" s="342">
        <v>0.62083333333333335</v>
      </c>
      <c r="BP11" s="342">
        <v>0.62083333333333335</v>
      </c>
      <c r="BQ11" s="342">
        <v>0.62083333333333335</v>
      </c>
      <c r="BR11" s="342">
        <v>0.62083333333333335</v>
      </c>
      <c r="BS11" s="342">
        <v>0.62083333333333335</v>
      </c>
      <c r="BT11" s="342">
        <v>0.62083333333333335</v>
      </c>
    </row>
    <row r="12" spans="1:73" ht="14.25" x14ac:dyDescent="0.25">
      <c r="C12" s="339"/>
      <c r="D12" s="340"/>
      <c r="E12" s="341"/>
      <c r="F12" s="339"/>
      <c r="G12" s="342"/>
      <c r="H12" s="342"/>
      <c r="I12" s="342"/>
      <c r="J12" s="342"/>
      <c r="K12" s="342"/>
      <c r="L12" s="342"/>
      <c r="M12" s="342"/>
      <c r="N12" s="342"/>
      <c r="O12" s="342"/>
      <c r="P12" s="342"/>
      <c r="Q12" s="342"/>
      <c r="R12" s="342"/>
      <c r="S12" s="342"/>
      <c r="T12" s="342"/>
      <c r="U12" s="342"/>
      <c r="V12" s="342"/>
      <c r="W12" s="342"/>
      <c r="X12" s="342"/>
      <c r="Y12" s="342"/>
      <c r="Z12" s="342"/>
      <c r="AA12" s="342"/>
      <c r="AB12" s="342"/>
      <c r="AC12" s="342"/>
      <c r="AD12" s="342"/>
      <c r="AE12" s="342"/>
      <c r="AF12" s="342"/>
      <c r="AG12" s="342"/>
      <c r="AH12" s="342"/>
      <c r="AI12" s="342"/>
      <c r="AJ12" s="342"/>
      <c r="AK12" s="342"/>
      <c r="AL12" s="339"/>
      <c r="AM12" s="343"/>
      <c r="AN12" s="341"/>
      <c r="AO12" s="339"/>
      <c r="AP12" s="342"/>
      <c r="AQ12" s="342"/>
      <c r="AR12" s="342"/>
      <c r="AS12" s="342"/>
      <c r="AT12" s="342"/>
      <c r="AU12" s="342"/>
      <c r="AV12" s="342"/>
      <c r="AW12" s="342"/>
      <c r="AX12" s="342"/>
      <c r="AY12" s="342"/>
      <c r="AZ12" s="342"/>
      <c r="BA12" s="342"/>
      <c r="BB12" s="342"/>
      <c r="BC12" s="342"/>
      <c r="BD12" s="342"/>
      <c r="BE12" s="342"/>
      <c r="BF12" s="342"/>
      <c r="BG12" s="342"/>
      <c r="BH12" s="342"/>
      <c r="BI12" s="342"/>
      <c r="BJ12" s="342"/>
      <c r="BK12" s="342"/>
      <c r="BL12" s="342"/>
      <c r="BM12" s="342"/>
      <c r="BN12" s="342"/>
      <c r="BO12" s="342"/>
      <c r="BP12" s="342"/>
      <c r="BQ12" s="342"/>
      <c r="BR12" s="342"/>
      <c r="BS12" s="342"/>
      <c r="BT12" s="342"/>
    </row>
    <row r="13" spans="1:73" ht="14.25" x14ac:dyDescent="0.25">
      <c r="C13" s="339" t="s">
        <v>101</v>
      </c>
      <c r="D13" s="340">
        <v>3697</v>
      </c>
      <c r="E13" s="341" t="s">
        <v>48</v>
      </c>
      <c r="F13" s="339" t="s">
        <v>49</v>
      </c>
      <c r="G13" s="342">
        <v>0.57847222222222217</v>
      </c>
      <c r="H13" s="342">
        <v>0.57222222222222219</v>
      </c>
      <c r="I13" s="342">
        <v>0.57222222222222219</v>
      </c>
      <c r="J13" s="342">
        <v>0.57222222222222219</v>
      </c>
      <c r="K13" s="342">
        <v>0.57222222222222219</v>
      </c>
      <c r="L13" s="342">
        <v>0.57222222222222219</v>
      </c>
      <c r="M13" s="342">
        <v>0.56388888888888888</v>
      </c>
      <c r="N13" s="342">
        <v>0.56388888888888888</v>
      </c>
      <c r="O13" s="342">
        <v>0.56388888888888888</v>
      </c>
      <c r="P13" s="342">
        <v>0.56388888888888888</v>
      </c>
      <c r="Q13" s="342">
        <v>0.56388888888888888</v>
      </c>
      <c r="R13" s="342">
        <v>0.56388888888888888</v>
      </c>
      <c r="S13" s="342">
        <v>0.56388888888888888</v>
      </c>
      <c r="T13" s="342">
        <v>0.56388888888888888</v>
      </c>
      <c r="U13" s="342">
        <v>0.56388888888888888</v>
      </c>
      <c r="V13" s="342">
        <v>0.56388888888888888</v>
      </c>
      <c r="W13" s="342">
        <v>0.56388888888888888</v>
      </c>
      <c r="X13" s="342">
        <v>0.56388888888888888</v>
      </c>
      <c r="Y13" s="342">
        <v>0.56388888888888888</v>
      </c>
      <c r="Z13" s="342">
        <v>0.56388888888888888</v>
      </c>
      <c r="AA13" s="342">
        <v>0.56388888888888888</v>
      </c>
      <c r="AB13" s="342">
        <v>0.56388888888888888</v>
      </c>
      <c r="AC13" s="342">
        <v>0.56388888888888888</v>
      </c>
      <c r="AD13" s="342">
        <v>0.56388888888888888</v>
      </c>
      <c r="AE13" s="342">
        <v>0.56388888888888888</v>
      </c>
      <c r="AF13" s="342">
        <v>0.56388888888888888</v>
      </c>
      <c r="AG13" s="342">
        <v>0.56388888888888888</v>
      </c>
      <c r="AH13" s="342">
        <v>0.56388888888888888</v>
      </c>
      <c r="AI13" s="342">
        <v>0.56388888888888888</v>
      </c>
      <c r="AJ13" s="342">
        <v>0.56388888888888888</v>
      </c>
      <c r="AK13" s="342">
        <v>0.56388888888888888</v>
      </c>
      <c r="AL13" s="339" t="s">
        <v>101</v>
      </c>
      <c r="AM13" s="343">
        <v>3697</v>
      </c>
      <c r="AN13" s="341" t="s">
        <v>48</v>
      </c>
      <c r="AO13" s="339" t="s">
        <v>49</v>
      </c>
      <c r="AP13" s="342">
        <v>0.60625000000000007</v>
      </c>
      <c r="AQ13" s="342">
        <v>0.6</v>
      </c>
      <c r="AR13" s="342">
        <v>0.6</v>
      </c>
      <c r="AS13" s="342">
        <v>0.6</v>
      </c>
      <c r="AT13" s="342">
        <v>0.6</v>
      </c>
      <c r="AU13" s="342">
        <v>0.6</v>
      </c>
      <c r="AV13" s="342">
        <v>0.61111111111111105</v>
      </c>
      <c r="AW13" s="342">
        <v>0.61111111111111105</v>
      </c>
      <c r="AX13" s="342">
        <v>0.61111111111111105</v>
      </c>
      <c r="AY13" s="342">
        <v>0.61111111111111105</v>
      </c>
      <c r="AZ13" s="342">
        <v>0.61111111111111105</v>
      </c>
      <c r="BA13" s="342">
        <v>0.61111111111111105</v>
      </c>
      <c r="BB13" s="342">
        <v>0.61111111111111105</v>
      </c>
      <c r="BC13" s="342">
        <v>0.61111111111111105</v>
      </c>
      <c r="BD13" s="342">
        <v>0.61111111111111105</v>
      </c>
      <c r="BE13" s="342">
        <v>0.61111111111111105</v>
      </c>
      <c r="BF13" s="342">
        <v>0.61111111111111105</v>
      </c>
      <c r="BG13" s="342">
        <v>0.61111111111111105</v>
      </c>
      <c r="BH13" s="342">
        <v>0.61111111111111105</v>
      </c>
      <c r="BI13" s="342">
        <v>0.61111111111111105</v>
      </c>
      <c r="BJ13" s="342">
        <v>0.61111111111111105</v>
      </c>
      <c r="BK13" s="342">
        <v>0.61111111111111105</v>
      </c>
      <c r="BL13" s="342">
        <v>0.61111111111111105</v>
      </c>
      <c r="BM13" s="342">
        <v>0.61111111111111105</v>
      </c>
      <c r="BN13" s="342">
        <v>0.61111111111111105</v>
      </c>
      <c r="BO13" s="342">
        <v>0.61111111111111105</v>
      </c>
      <c r="BP13" s="342">
        <v>0.61111111111111105</v>
      </c>
      <c r="BQ13" s="342">
        <v>0.61111111111111105</v>
      </c>
      <c r="BR13" s="342">
        <v>0.61111111111111105</v>
      </c>
      <c r="BS13" s="342">
        <v>0.61111111111111105</v>
      </c>
      <c r="BT13" s="342">
        <v>0.61111111111111105</v>
      </c>
    </row>
    <row r="14" spans="1:73" ht="14.25" x14ac:dyDescent="0.25">
      <c r="C14" s="339" t="s">
        <v>101</v>
      </c>
      <c r="D14" s="340">
        <v>3703</v>
      </c>
      <c r="E14" s="341" t="s">
        <v>48</v>
      </c>
      <c r="F14" s="339" t="s">
        <v>49</v>
      </c>
      <c r="G14" s="342"/>
      <c r="H14" s="342"/>
      <c r="I14" s="342"/>
      <c r="J14" s="342"/>
      <c r="K14" s="342"/>
      <c r="L14" s="342"/>
      <c r="M14" s="342">
        <v>0.89374999999999993</v>
      </c>
      <c r="N14" s="342">
        <v>0.89374999999999993</v>
      </c>
      <c r="O14" s="342">
        <v>0.89374999999999993</v>
      </c>
      <c r="P14" s="342">
        <v>0.89374999999999993</v>
      </c>
      <c r="Q14" s="342">
        <v>0.89374999999999993</v>
      </c>
      <c r="R14" s="342">
        <v>0.89374999999999993</v>
      </c>
      <c r="S14" s="342">
        <v>0.89374999999999993</v>
      </c>
      <c r="T14" s="342">
        <v>0.89374999999999993</v>
      </c>
      <c r="U14" s="342">
        <v>0.89374999999999993</v>
      </c>
      <c r="V14" s="342">
        <v>0.89374999999999993</v>
      </c>
      <c r="W14" s="342">
        <v>0.89374999999999993</v>
      </c>
      <c r="X14" s="342">
        <v>0.89374999999999993</v>
      </c>
      <c r="Y14" s="342">
        <v>0.89374999999999993</v>
      </c>
      <c r="Z14" s="342">
        <v>0.89374999999999993</v>
      </c>
      <c r="AA14" s="342">
        <v>0.89374999999999993</v>
      </c>
      <c r="AB14" s="342">
        <v>0.89374999999999993</v>
      </c>
      <c r="AC14" s="342">
        <v>0.89374999999999993</v>
      </c>
      <c r="AD14" s="342">
        <v>0.89374999999999993</v>
      </c>
      <c r="AE14" s="342">
        <v>0.89374999999999993</v>
      </c>
      <c r="AF14" s="342">
        <v>0.89374999999999993</v>
      </c>
      <c r="AG14" s="342">
        <v>0.89374999999999993</v>
      </c>
      <c r="AH14" s="342">
        <v>0.89374999999999993</v>
      </c>
      <c r="AI14" s="342">
        <v>0.89374999999999993</v>
      </c>
      <c r="AJ14" s="342">
        <v>0.89374999999999993</v>
      </c>
      <c r="AK14" s="342">
        <v>0.89374999999999993</v>
      </c>
      <c r="AL14" s="339" t="s">
        <v>101</v>
      </c>
      <c r="AM14" s="343">
        <v>3704</v>
      </c>
      <c r="AN14" s="341" t="s">
        <v>48</v>
      </c>
      <c r="AO14" s="339" t="s">
        <v>49</v>
      </c>
      <c r="AP14" s="342"/>
      <c r="AQ14" s="342"/>
      <c r="AR14" s="342"/>
      <c r="AS14" s="342"/>
      <c r="AT14" s="342"/>
      <c r="AU14" s="342"/>
      <c r="AV14" s="342"/>
      <c r="AW14" s="342">
        <v>0.29166666666666669</v>
      </c>
      <c r="AX14" s="342">
        <v>0.29166666666666669</v>
      </c>
      <c r="AY14" s="342">
        <v>0.29166666666666669</v>
      </c>
      <c r="AZ14" s="342">
        <v>0.29166666666666669</v>
      </c>
      <c r="BA14" s="342">
        <v>0.29166666666666669</v>
      </c>
      <c r="BB14" s="342">
        <v>0.29166666666666669</v>
      </c>
      <c r="BC14" s="342">
        <v>0.29166666666666669</v>
      </c>
      <c r="BD14" s="342">
        <v>0.29166666666666669</v>
      </c>
      <c r="BE14" s="342">
        <v>0.29166666666666669</v>
      </c>
      <c r="BF14" s="342">
        <v>0.29166666666666669</v>
      </c>
      <c r="BG14" s="342">
        <v>0.29166666666666669</v>
      </c>
      <c r="BH14" s="342">
        <v>0.29166666666666669</v>
      </c>
      <c r="BI14" s="342">
        <v>0.29166666666666669</v>
      </c>
      <c r="BJ14" s="342">
        <v>0.29166666666666669</v>
      </c>
      <c r="BK14" s="342">
        <v>0.29166666666666669</v>
      </c>
      <c r="BL14" s="342">
        <v>0.29166666666666669</v>
      </c>
      <c r="BM14" s="342">
        <v>0.29166666666666669</v>
      </c>
      <c r="BN14" s="342">
        <v>0.29166666666666669</v>
      </c>
      <c r="BO14" s="342">
        <v>0.29166666666666669</v>
      </c>
      <c r="BP14" s="342">
        <v>0.29166666666666669</v>
      </c>
      <c r="BQ14" s="342">
        <v>0.29166666666666669</v>
      </c>
      <c r="BR14" s="342">
        <v>0.29166666666666669</v>
      </c>
      <c r="BS14" s="342">
        <v>0.29166666666666669</v>
      </c>
      <c r="BT14" s="342">
        <v>0.29166666666666669</v>
      </c>
    </row>
    <row r="15" spans="1:73" ht="14.25" x14ac:dyDescent="0.25">
      <c r="C15" s="339"/>
      <c r="D15" s="340"/>
      <c r="E15" s="341"/>
      <c r="F15" s="339"/>
      <c r="G15" s="342"/>
      <c r="H15" s="342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2"/>
      <c r="W15" s="342"/>
      <c r="X15" s="342"/>
      <c r="Y15" s="342"/>
      <c r="Z15" s="342"/>
      <c r="AA15" s="342"/>
      <c r="AB15" s="342"/>
      <c r="AC15" s="342"/>
      <c r="AD15" s="342"/>
      <c r="AE15" s="342"/>
      <c r="AF15" s="342"/>
      <c r="AG15" s="342"/>
      <c r="AH15" s="342"/>
      <c r="AI15" s="342"/>
      <c r="AJ15" s="342"/>
      <c r="AK15" s="342"/>
      <c r="AL15" s="339"/>
      <c r="AM15" s="343"/>
      <c r="AN15" s="341"/>
      <c r="AO15" s="339"/>
      <c r="AP15" s="342"/>
      <c r="AQ15" s="342"/>
      <c r="AR15" s="342"/>
      <c r="AS15" s="342"/>
      <c r="AT15" s="342"/>
      <c r="AU15" s="342"/>
      <c r="AV15" s="342"/>
      <c r="AW15" s="342"/>
      <c r="AX15" s="342"/>
      <c r="AY15" s="342"/>
      <c r="AZ15" s="342"/>
      <c r="BA15" s="342"/>
      <c r="BB15" s="342"/>
      <c r="BC15" s="342"/>
      <c r="BD15" s="342"/>
      <c r="BE15" s="342"/>
      <c r="BF15" s="342"/>
      <c r="BG15" s="342"/>
      <c r="BH15" s="342"/>
      <c r="BI15" s="342"/>
      <c r="BJ15" s="342"/>
      <c r="BK15" s="342"/>
      <c r="BL15" s="342"/>
      <c r="BM15" s="342"/>
      <c r="BN15" s="342"/>
      <c r="BO15" s="342"/>
      <c r="BP15" s="342"/>
      <c r="BQ15" s="342"/>
      <c r="BR15" s="342"/>
      <c r="BS15" s="342"/>
      <c r="BT15" s="342"/>
    </row>
    <row r="16" spans="1:73" ht="14.25" x14ac:dyDescent="0.25">
      <c r="C16" s="339" t="s">
        <v>102</v>
      </c>
      <c r="D16" s="340">
        <v>402</v>
      </c>
      <c r="E16" s="341" t="s">
        <v>20</v>
      </c>
      <c r="F16" s="339" t="s">
        <v>28</v>
      </c>
      <c r="G16" s="342">
        <v>0.8027777777777777</v>
      </c>
      <c r="H16" s="342">
        <v>0.8027777777777777</v>
      </c>
      <c r="I16" s="342">
        <v>0.8027777777777777</v>
      </c>
      <c r="J16" s="342">
        <v>0.8027777777777777</v>
      </c>
      <c r="K16" s="342">
        <v>0.8027777777777777</v>
      </c>
      <c r="L16" s="342">
        <v>0.8027777777777777</v>
      </c>
      <c r="M16" s="342">
        <v>0.8027777777777777</v>
      </c>
      <c r="N16" s="342">
        <v>0.8027777777777777</v>
      </c>
      <c r="O16" s="342">
        <v>0.8027777777777777</v>
      </c>
      <c r="P16" s="342">
        <v>0.8027777777777777</v>
      </c>
      <c r="Q16" s="342">
        <v>0.8027777777777777</v>
      </c>
      <c r="R16" s="342">
        <v>0.8027777777777777</v>
      </c>
      <c r="S16" s="342">
        <v>0.8027777777777777</v>
      </c>
      <c r="T16" s="342">
        <v>0.8027777777777777</v>
      </c>
      <c r="U16" s="342">
        <v>0.8027777777777777</v>
      </c>
      <c r="V16" s="342">
        <v>0.8027777777777777</v>
      </c>
      <c r="W16" s="342">
        <v>0.8027777777777777</v>
      </c>
      <c r="X16" s="342">
        <v>0.8027777777777777</v>
      </c>
      <c r="Y16" s="342">
        <v>0.8027777777777777</v>
      </c>
      <c r="Z16" s="342">
        <v>0.8027777777777777</v>
      </c>
      <c r="AA16" s="342">
        <v>0.8027777777777777</v>
      </c>
      <c r="AB16" s="342">
        <v>0.8027777777777777</v>
      </c>
      <c r="AC16" s="342">
        <v>0.8027777777777777</v>
      </c>
      <c r="AD16" s="342">
        <v>0.8027777777777777</v>
      </c>
      <c r="AE16" s="342">
        <v>0.8027777777777777</v>
      </c>
      <c r="AF16" s="342">
        <v>0.8027777777777777</v>
      </c>
      <c r="AG16" s="342">
        <v>0.8027777777777777</v>
      </c>
      <c r="AH16" s="342">
        <v>0.8027777777777777</v>
      </c>
      <c r="AI16" s="342">
        <v>0.8027777777777777</v>
      </c>
      <c r="AJ16" s="342">
        <v>0.8027777777777777</v>
      </c>
      <c r="AK16" s="342">
        <v>0.8027777777777777</v>
      </c>
      <c r="AL16" s="339" t="s">
        <v>102</v>
      </c>
      <c r="AM16" s="343">
        <v>409</v>
      </c>
      <c r="AN16" s="341" t="s">
        <v>20</v>
      </c>
      <c r="AO16" s="339" t="s">
        <v>28</v>
      </c>
      <c r="AP16" s="342">
        <v>0.82361111111111107</v>
      </c>
      <c r="AQ16" s="342">
        <v>0.82361111111111107</v>
      </c>
      <c r="AR16" s="342">
        <v>0.82361111111111107</v>
      </c>
      <c r="AS16" s="342">
        <v>0.82361111111111107</v>
      </c>
      <c r="AT16" s="342">
        <v>0.82361111111111107</v>
      </c>
      <c r="AU16" s="342">
        <v>0.82361111111111107</v>
      </c>
      <c r="AV16" s="342">
        <v>0.82361111111111107</v>
      </c>
      <c r="AW16" s="342">
        <v>0.82361111111111107</v>
      </c>
      <c r="AX16" s="342">
        <v>0.82361111111111107</v>
      </c>
      <c r="AY16" s="342">
        <v>0.82361111111111107</v>
      </c>
      <c r="AZ16" s="342">
        <v>0.82361111111111107</v>
      </c>
      <c r="BA16" s="342">
        <v>0.82361111111111107</v>
      </c>
      <c r="BB16" s="342">
        <v>0.82361111111111107</v>
      </c>
      <c r="BC16" s="342">
        <v>0.82361111111111107</v>
      </c>
      <c r="BD16" s="342">
        <v>0.82361111111111107</v>
      </c>
      <c r="BE16" s="342">
        <v>0.82361111111111107</v>
      </c>
      <c r="BF16" s="342">
        <v>0.82361111111111107</v>
      </c>
      <c r="BG16" s="342">
        <v>0.82361111111111107</v>
      </c>
      <c r="BH16" s="342">
        <v>0.82361111111111107</v>
      </c>
      <c r="BI16" s="342">
        <v>0.82361111111111107</v>
      </c>
      <c r="BJ16" s="342">
        <v>0.82361111111111107</v>
      </c>
      <c r="BK16" s="342">
        <v>0.82361111111111107</v>
      </c>
      <c r="BL16" s="342">
        <v>0.82361111111111107</v>
      </c>
      <c r="BM16" s="342">
        <v>0.82361111111111107</v>
      </c>
      <c r="BN16" s="342">
        <v>0.82361111111111107</v>
      </c>
      <c r="BO16" s="342">
        <v>0.82361111111111107</v>
      </c>
      <c r="BP16" s="342">
        <v>0.82361111111111107</v>
      </c>
      <c r="BQ16" s="342">
        <v>0.82361111111111107</v>
      </c>
      <c r="BR16" s="342">
        <v>0.82361111111111107</v>
      </c>
      <c r="BS16" s="342">
        <v>0.82361111111111107</v>
      </c>
      <c r="BT16" s="342">
        <v>0.82361111111111107</v>
      </c>
    </row>
    <row r="17" spans="3:72" ht="14.25" x14ac:dyDescent="0.25">
      <c r="C17" s="339"/>
      <c r="D17" s="340"/>
      <c r="E17" s="341"/>
      <c r="F17" s="339"/>
      <c r="G17" s="342"/>
      <c r="H17" s="342"/>
      <c r="I17" s="342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2"/>
      <c r="X17" s="342"/>
      <c r="Y17" s="342"/>
      <c r="Z17" s="342"/>
      <c r="AA17" s="342"/>
      <c r="AB17" s="342"/>
      <c r="AC17" s="342"/>
      <c r="AD17" s="342"/>
      <c r="AE17" s="342"/>
      <c r="AF17" s="342"/>
      <c r="AG17" s="342"/>
      <c r="AH17" s="342"/>
      <c r="AI17" s="342"/>
      <c r="AJ17" s="342"/>
      <c r="AK17" s="342"/>
      <c r="AL17" s="339"/>
      <c r="AM17" s="343"/>
      <c r="AN17" s="341"/>
      <c r="AO17" s="339"/>
      <c r="AP17" s="342"/>
      <c r="AQ17" s="342"/>
      <c r="AR17" s="342"/>
      <c r="AS17" s="342"/>
      <c r="AT17" s="342"/>
      <c r="AU17" s="342"/>
      <c r="AV17" s="342"/>
      <c r="AW17" s="342"/>
      <c r="AX17" s="342"/>
      <c r="AY17" s="342"/>
      <c r="AZ17" s="342"/>
      <c r="BA17" s="342"/>
      <c r="BB17" s="342"/>
      <c r="BC17" s="342"/>
      <c r="BD17" s="342"/>
      <c r="BE17" s="342"/>
      <c r="BF17" s="342"/>
      <c r="BG17" s="342"/>
      <c r="BH17" s="342"/>
      <c r="BI17" s="342"/>
      <c r="BJ17" s="342"/>
      <c r="BK17" s="342"/>
      <c r="BL17" s="342"/>
      <c r="BM17" s="342"/>
      <c r="BN17" s="342"/>
      <c r="BO17" s="342"/>
      <c r="BP17" s="342"/>
      <c r="BQ17" s="342"/>
      <c r="BR17" s="342"/>
      <c r="BS17" s="342"/>
      <c r="BT17" s="342"/>
    </row>
    <row r="18" spans="3:72" ht="14.25" x14ac:dyDescent="0.25">
      <c r="C18" s="339" t="s">
        <v>103</v>
      </c>
      <c r="D18" s="340">
        <v>4182</v>
      </c>
      <c r="E18" s="341" t="s">
        <v>20</v>
      </c>
      <c r="F18" s="339" t="s">
        <v>30</v>
      </c>
      <c r="G18" s="342"/>
      <c r="H18" s="342"/>
      <c r="I18" s="342">
        <v>0.54513888888888895</v>
      </c>
      <c r="J18" s="342">
        <v>0.49652777777777773</v>
      </c>
      <c r="K18" s="342"/>
      <c r="L18" s="342"/>
      <c r="M18" s="342"/>
      <c r="N18" s="342">
        <v>0.49652777777777773</v>
      </c>
      <c r="O18" s="342"/>
      <c r="P18" s="342">
        <v>0.54513888888888895</v>
      </c>
      <c r="Q18" s="342"/>
      <c r="R18" s="342"/>
      <c r="S18" s="342"/>
      <c r="T18" s="342"/>
      <c r="U18" s="342">
        <v>0.49652777777777773</v>
      </c>
      <c r="V18" s="342"/>
      <c r="W18" s="342">
        <v>0.54513888888888895</v>
      </c>
      <c r="X18" s="342"/>
      <c r="Y18" s="342"/>
      <c r="Z18" s="342"/>
      <c r="AA18" s="342"/>
      <c r="AB18" s="342">
        <v>0.49652777777777773</v>
      </c>
      <c r="AC18" s="342"/>
      <c r="AD18" s="342">
        <v>0.54513888888888895</v>
      </c>
      <c r="AE18" s="342"/>
      <c r="AF18" s="342"/>
      <c r="AG18" s="342"/>
      <c r="AH18" s="342"/>
      <c r="AI18" s="342">
        <v>0.49652777777777773</v>
      </c>
      <c r="AJ18" s="342"/>
      <c r="AK18" s="342">
        <v>0.54513888888888895</v>
      </c>
      <c r="AL18" s="339" t="s">
        <v>103</v>
      </c>
      <c r="AM18" s="343">
        <v>4183</v>
      </c>
      <c r="AN18" s="341" t="s">
        <v>20</v>
      </c>
      <c r="AO18" s="339" t="s">
        <v>30</v>
      </c>
      <c r="AP18" s="342"/>
      <c r="AQ18" s="342"/>
      <c r="AR18" s="342">
        <v>0.56597222222222221</v>
      </c>
      <c r="AS18" s="342">
        <v>0.51736111111111105</v>
      </c>
      <c r="AT18" s="342"/>
      <c r="AU18" s="342"/>
      <c r="AV18" s="342"/>
      <c r="AW18" s="342">
        <v>0.51736111111111105</v>
      </c>
      <c r="AX18" s="342"/>
      <c r="AY18" s="342">
        <v>0.56597222222222221</v>
      </c>
      <c r="AZ18" s="342"/>
      <c r="BA18" s="342"/>
      <c r="BB18" s="342"/>
      <c r="BC18" s="342"/>
      <c r="BD18" s="342">
        <v>0.51736111111111105</v>
      </c>
      <c r="BE18" s="342"/>
      <c r="BF18" s="342">
        <v>0.56597222222222221</v>
      </c>
      <c r="BG18" s="342"/>
      <c r="BH18" s="342"/>
      <c r="BI18" s="342"/>
      <c r="BJ18" s="342"/>
      <c r="BK18" s="342">
        <v>0.51736111111111105</v>
      </c>
      <c r="BL18" s="342"/>
      <c r="BM18" s="342">
        <v>0.56597222222222221</v>
      </c>
      <c r="BN18" s="342"/>
      <c r="BO18" s="342"/>
      <c r="BP18" s="342"/>
      <c r="BQ18" s="342"/>
      <c r="BR18" s="342">
        <v>0.51736111111111105</v>
      </c>
      <c r="BS18" s="342"/>
      <c r="BT18" s="342">
        <v>0.56597222222222221</v>
      </c>
    </row>
    <row r="19" spans="3:72" ht="14.25" x14ac:dyDescent="0.25">
      <c r="C19" s="339" t="s">
        <v>103</v>
      </c>
      <c r="D19" s="340">
        <v>4186</v>
      </c>
      <c r="E19" s="341" t="s">
        <v>20</v>
      </c>
      <c r="F19" s="339" t="s">
        <v>30</v>
      </c>
      <c r="G19" s="342"/>
      <c r="H19" s="342"/>
      <c r="I19" s="342"/>
      <c r="J19" s="342"/>
      <c r="K19" s="342">
        <v>0.92013888888888884</v>
      </c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342"/>
      <c r="AJ19" s="342"/>
      <c r="AK19" s="342"/>
      <c r="AL19" s="339" t="s">
        <v>103</v>
      </c>
      <c r="AM19" s="343">
        <v>4185</v>
      </c>
      <c r="AN19" s="341" t="s">
        <v>20</v>
      </c>
      <c r="AO19" s="339" t="s">
        <v>30</v>
      </c>
      <c r="AP19" s="342"/>
      <c r="AQ19" s="342"/>
      <c r="AR19" s="342"/>
      <c r="AS19" s="342"/>
      <c r="AT19" s="342">
        <v>0.9375</v>
      </c>
      <c r="AU19" s="342"/>
      <c r="AV19" s="342"/>
      <c r="AW19" s="342"/>
      <c r="AX19" s="342"/>
      <c r="AY19" s="342"/>
      <c r="AZ19" s="342"/>
      <c r="BA19" s="342"/>
      <c r="BB19" s="342"/>
      <c r="BC19" s="342"/>
      <c r="BD19" s="342"/>
      <c r="BE19" s="342"/>
      <c r="BF19" s="342"/>
      <c r="BG19" s="342"/>
      <c r="BH19" s="342"/>
      <c r="BI19" s="342"/>
      <c r="BJ19" s="342"/>
      <c r="BK19" s="342"/>
      <c r="BL19" s="342"/>
      <c r="BM19" s="342"/>
      <c r="BN19" s="342"/>
      <c r="BO19" s="342"/>
      <c r="BP19" s="342"/>
      <c r="BQ19" s="342"/>
      <c r="BR19" s="342"/>
      <c r="BS19" s="342"/>
      <c r="BT19" s="342"/>
    </row>
    <row r="20" spans="3:72" ht="14.25" x14ac:dyDescent="0.25">
      <c r="C20" s="339"/>
      <c r="D20" s="340"/>
      <c r="E20" s="341"/>
      <c r="F20" s="339"/>
      <c r="G20" s="342"/>
      <c r="H20" s="342"/>
      <c r="I20" s="342"/>
      <c r="J20" s="342"/>
      <c r="K20" s="342"/>
      <c r="L20" s="342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  <c r="AJ20" s="342"/>
      <c r="AK20" s="342"/>
      <c r="AL20" s="339"/>
      <c r="AM20" s="343"/>
      <c r="AN20" s="341"/>
      <c r="AO20" s="339"/>
      <c r="AP20" s="342"/>
      <c r="AQ20" s="342"/>
      <c r="AR20" s="342"/>
      <c r="AS20" s="342"/>
      <c r="AT20" s="342"/>
      <c r="AU20" s="342"/>
      <c r="AV20" s="342"/>
      <c r="AW20" s="342"/>
      <c r="AX20" s="342"/>
      <c r="AY20" s="342"/>
      <c r="AZ20" s="342"/>
      <c r="BA20" s="342"/>
      <c r="BB20" s="342"/>
      <c r="BC20" s="342"/>
      <c r="BD20" s="342"/>
      <c r="BE20" s="342"/>
      <c r="BF20" s="342"/>
      <c r="BG20" s="342"/>
      <c r="BH20" s="342"/>
      <c r="BI20" s="342"/>
      <c r="BJ20" s="342"/>
      <c r="BK20" s="342"/>
      <c r="BL20" s="342"/>
      <c r="BM20" s="342"/>
      <c r="BN20" s="342"/>
      <c r="BO20" s="342"/>
      <c r="BP20" s="342"/>
      <c r="BQ20" s="342"/>
      <c r="BR20" s="342"/>
      <c r="BS20" s="342"/>
      <c r="BT20" s="342"/>
    </row>
    <row r="21" spans="3:72" ht="14.25" x14ac:dyDescent="0.25">
      <c r="C21" s="339"/>
      <c r="D21" s="340"/>
      <c r="E21" s="341"/>
      <c r="F21" s="339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  <c r="AJ21" s="342"/>
      <c r="AK21" s="342"/>
      <c r="AL21" s="339"/>
      <c r="AM21" s="343"/>
      <c r="AN21" s="341"/>
      <c r="AO21" s="339"/>
      <c r="AP21" s="342"/>
      <c r="AQ21" s="342"/>
      <c r="AR21" s="342"/>
      <c r="AS21" s="342"/>
      <c r="AT21" s="342"/>
      <c r="AU21" s="342"/>
      <c r="AV21" s="342"/>
      <c r="AW21" s="342"/>
      <c r="AX21" s="342"/>
      <c r="AY21" s="342"/>
      <c r="AZ21" s="342"/>
      <c r="BA21" s="342"/>
      <c r="BB21" s="342"/>
      <c r="BC21" s="342"/>
      <c r="BD21" s="342"/>
      <c r="BE21" s="342"/>
      <c r="BF21" s="342"/>
      <c r="BG21" s="342"/>
      <c r="BH21" s="342"/>
      <c r="BI21" s="342"/>
      <c r="BJ21" s="342"/>
      <c r="BK21" s="342"/>
      <c r="BL21" s="342"/>
      <c r="BM21" s="342"/>
      <c r="BN21" s="342"/>
      <c r="BO21" s="342"/>
      <c r="BP21" s="342"/>
      <c r="BQ21" s="342"/>
      <c r="BR21" s="342"/>
      <c r="BS21" s="342"/>
      <c r="BT21" s="342"/>
    </row>
    <row r="22" spans="3:72" ht="14.25" x14ac:dyDescent="0.25">
      <c r="C22" s="339"/>
      <c r="D22" s="340"/>
      <c r="E22" s="341"/>
      <c r="F22" s="339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  <c r="AJ22" s="342"/>
      <c r="AK22" s="342"/>
      <c r="AL22" s="339"/>
      <c r="AM22" s="343"/>
      <c r="AN22" s="341"/>
      <c r="AO22" s="339"/>
      <c r="AP22" s="342"/>
      <c r="AQ22" s="342"/>
      <c r="AR22" s="342"/>
      <c r="AS22" s="342"/>
      <c r="AT22" s="342"/>
      <c r="AU22" s="342"/>
      <c r="AV22" s="342"/>
      <c r="AW22" s="342"/>
      <c r="AX22" s="342"/>
      <c r="AY22" s="342"/>
      <c r="AZ22" s="342"/>
      <c r="BA22" s="342"/>
      <c r="BB22" s="342"/>
      <c r="BC22" s="342"/>
      <c r="BD22" s="342"/>
      <c r="BE22" s="342"/>
      <c r="BF22" s="342"/>
      <c r="BG22" s="342"/>
      <c r="BH22" s="342"/>
      <c r="BI22" s="342"/>
      <c r="BJ22" s="342"/>
      <c r="BK22" s="342"/>
      <c r="BL22" s="342"/>
      <c r="BM22" s="342"/>
      <c r="BN22" s="342"/>
      <c r="BO22" s="342"/>
      <c r="BP22" s="342"/>
      <c r="BQ22" s="342"/>
      <c r="BR22" s="342"/>
      <c r="BS22" s="342"/>
      <c r="BT22" s="342"/>
    </row>
    <row r="23" spans="3:72" ht="14.25" x14ac:dyDescent="0.25">
      <c r="C23" s="339"/>
      <c r="D23" s="340"/>
      <c r="E23" s="341"/>
      <c r="F23" s="339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  <c r="AJ23" s="342"/>
      <c r="AK23" s="342"/>
      <c r="AL23" s="339"/>
      <c r="AM23" s="343"/>
      <c r="AN23" s="341"/>
      <c r="AO23" s="339"/>
      <c r="AP23" s="342"/>
      <c r="AQ23" s="342"/>
      <c r="AR23" s="342"/>
      <c r="AS23" s="342"/>
      <c r="AT23" s="342"/>
      <c r="AU23" s="342"/>
      <c r="AV23" s="342"/>
      <c r="AW23" s="342"/>
      <c r="AX23" s="342"/>
      <c r="AY23" s="342"/>
      <c r="AZ23" s="342"/>
      <c r="BA23" s="342"/>
      <c r="BB23" s="342"/>
      <c r="BC23" s="342"/>
      <c r="BD23" s="342"/>
      <c r="BE23" s="342"/>
      <c r="BF23" s="342"/>
      <c r="BG23" s="342"/>
      <c r="BH23" s="342"/>
      <c r="BI23" s="342"/>
      <c r="BJ23" s="342"/>
      <c r="BK23" s="342"/>
      <c r="BL23" s="342"/>
      <c r="BM23" s="342"/>
      <c r="BN23" s="342"/>
      <c r="BO23" s="342"/>
      <c r="BP23" s="342"/>
      <c r="BQ23" s="342"/>
      <c r="BR23" s="342"/>
      <c r="BS23" s="342"/>
      <c r="BT23" s="342"/>
    </row>
    <row r="24" spans="3:72" ht="14.25" x14ac:dyDescent="0.25">
      <c r="C24" s="339"/>
      <c r="D24" s="340"/>
      <c r="E24" s="341"/>
      <c r="F24" s="339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39"/>
      <c r="AM24" s="343"/>
      <c r="AN24" s="341"/>
      <c r="AO24" s="339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  <c r="AZ24" s="342"/>
      <c r="BA24" s="342"/>
      <c r="BB24" s="342"/>
      <c r="BC24" s="342"/>
      <c r="BD24" s="342"/>
      <c r="BE24" s="342"/>
      <c r="BF24" s="342"/>
      <c r="BG24" s="342"/>
      <c r="BH24" s="342"/>
      <c r="BI24" s="342"/>
      <c r="BJ24" s="342"/>
      <c r="BK24" s="342"/>
      <c r="BL24" s="342"/>
      <c r="BM24" s="342"/>
      <c r="BN24" s="342"/>
      <c r="BO24" s="342"/>
      <c r="BP24" s="342"/>
      <c r="BQ24" s="342"/>
      <c r="BR24" s="342"/>
      <c r="BS24" s="342"/>
      <c r="BT24" s="342"/>
    </row>
    <row r="25" spans="3:72" ht="14.25" x14ac:dyDescent="0.25">
      <c r="C25" s="339"/>
      <c r="D25" s="340"/>
      <c r="E25" s="341"/>
      <c r="F25" s="339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39"/>
      <c r="AM25" s="343"/>
      <c r="AN25" s="341"/>
      <c r="AO25" s="339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  <c r="BA25" s="342"/>
      <c r="BB25" s="342"/>
      <c r="BC25" s="342"/>
      <c r="BD25" s="342"/>
      <c r="BE25" s="342"/>
      <c r="BF25" s="342"/>
      <c r="BG25" s="342"/>
      <c r="BH25" s="342"/>
      <c r="BI25" s="342"/>
      <c r="BJ25" s="342"/>
      <c r="BK25" s="342"/>
      <c r="BL25" s="342"/>
      <c r="BM25" s="342"/>
      <c r="BN25" s="342"/>
      <c r="BO25" s="342"/>
      <c r="BP25" s="342"/>
      <c r="BQ25" s="342"/>
      <c r="BR25" s="342"/>
      <c r="BS25" s="342"/>
      <c r="BT25" s="342"/>
    </row>
    <row r="26" spans="3:72" ht="14.25" x14ac:dyDescent="0.25">
      <c r="C26" s="339"/>
      <c r="D26" s="340"/>
      <c r="E26" s="341"/>
      <c r="F26" s="339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39"/>
      <c r="AM26" s="343"/>
      <c r="AN26" s="344"/>
      <c r="AO26" s="339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342"/>
      <c r="BH26" s="342"/>
      <c r="BI26" s="342"/>
      <c r="BJ26" s="342"/>
      <c r="BK26" s="342"/>
      <c r="BL26" s="342"/>
      <c r="BM26" s="342"/>
      <c r="BN26" s="342"/>
      <c r="BO26" s="342"/>
      <c r="BP26" s="342"/>
      <c r="BQ26" s="342"/>
      <c r="BR26" s="342"/>
      <c r="BS26" s="342"/>
      <c r="BT26" s="342"/>
    </row>
    <row r="27" spans="3:72" ht="14.25" x14ac:dyDescent="0.25">
      <c r="C27" s="339"/>
      <c r="D27" s="340"/>
      <c r="E27" s="341"/>
      <c r="F27" s="339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39"/>
      <c r="AM27" s="343"/>
      <c r="AN27" s="344"/>
      <c r="AO27" s="339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  <c r="BG27" s="342"/>
      <c r="BH27" s="342"/>
      <c r="BI27" s="342"/>
      <c r="BJ27" s="342"/>
      <c r="BK27" s="342"/>
      <c r="BL27" s="342"/>
      <c r="BM27" s="342"/>
      <c r="BN27" s="342"/>
      <c r="BO27" s="342"/>
      <c r="BP27" s="342"/>
      <c r="BQ27" s="342"/>
      <c r="BR27" s="342"/>
      <c r="BS27" s="342"/>
      <c r="BT27" s="342"/>
    </row>
    <row r="28" spans="3:72" ht="14.25" x14ac:dyDescent="0.25">
      <c r="C28" s="339"/>
      <c r="D28" s="340"/>
      <c r="E28" s="341"/>
      <c r="F28" s="339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L28" s="339"/>
      <c r="AM28" s="343"/>
      <c r="AN28" s="344"/>
      <c r="AO28" s="339"/>
      <c r="AP28" s="342"/>
      <c r="AQ28" s="342"/>
      <c r="AR28" s="342"/>
      <c r="AS28" s="342"/>
      <c r="AT28" s="342"/>
      <c r="AU28" s="342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  <c r="BG28" s="342"/>
      <c r="BH28" s="342"/>
      <c r="BI28" s="342"/>
      <c r="BJ28" s="342"/>
      <c r="BK28" s="342"/>
      <c r="BL28" s="342"/>
      <c r="BM28" s="342"/>
      <c r="BN28" s="342"/>
      <c r="BO28" s="342"/>
      <c r="BP28" s="342"/>
      <c r="BQ28" s="342"/>
      <c r="BR28" s="342"/>
      <c r="BS28" s="342"/>
      <c r="BT28" s="342"/>
    </row>
    <row r="29" spans="3:72" ht="14.25" x14ac:dyDescent="0.25">
      <c r="C29" s="339"/>
      <c r="D29" s="340"/>
      <c r="E29" s="341"/>
      <c r="F29" s="339"/>
      <c r="G29" s="342"/>
      <c r="H29" s="342"/>
      <c r="I29" s="342"/>
      <c r="J29" s="342"/>
      <c r="K29" s="342"/>
      <c r="L29" s="342"/>
      <c r="M29" s="342"/>
      <c r="N29" s="342"/>
      <c r="O29" s="342"/>
      <c r="P29" s="342"/>
      <c r="Q29" s="342"/>
      <c r="R29" s="342"/>
      <c r="S29" s="342"/>
      <c r="T29" s="342"/>
      <c r="U29" s="342"/>
      <c r="V29" s="342"/>
      <c r="W29" s="342"/>
      <c r="X29" s="342"/>
      <c r="Y29" s="342"/>
      <c r="Z29" s="342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339"/>
      <c r="AM29" s="343"/>
      <c r="AN29" s="344"/>
      <c r="AO29" s="339"/>
      <c r="AP29" s="342"/>
      <c r="AQ29" s="342"/>
      <c r="AR29" s="342"/>
      <c r="AS29" s="342"/>
      <c r="AT29" s="342"/>
      <c r="AU29" s="342"/>
      <c r="AV29" s="342"/>
      <c r="AW29" s="342"/>
      <c r="AX29" s="342"/>
      <c r="AY29" s="342"/>
      <c r="AZ29" s="342"/>
      <c r="BA29" s="342"/>
      <c r="BB29" s="342"/>
      <c r="BC29" s="342"/>
      <c r="BD29" s="342"/>
      <c r="BE29" s="342"/>
      <c r="BF29" s="342"/>
      <c r="BG29" s="342"/>
      <c r="BH29" s="342"/>
      <c r="BI29" s="342"/>
      <c r="BJ29" s="342"/>
      <c r="BK29" s="342"/>
      <c r="BL29" s="342"/>
      <c r="BM29" s="342"/>
      <c r="BN29" s="342"/>
      <c r="BO29" s="342"/>
      <c r="BP29" s="342"/>
      <c r="BQ29" s="342"/>
      <c r="BR29" s="342"/>
      <c r="BS29" s="342"/>
      <c r="BT29" s="342"/>
    </row>
    <row r="30" spans="3:72" ht="14.25" x14ac:dyDescent="0.25">
      <c r="C30" s="339"/>
      <c r="D30" s="340"/>
      <c r="E30" s="341"/>
      <c r="F30" s="339"/>
      <c r="G30" s="342"/>
      <c r="H30" s="342"/>
      <c r="I30" s="342"/>
      <c r="J30" s="342"/>
      <c r="K30" s="342"/>
      <c r="L30" s="342"/>
      <c r="M30" s="342"/>
      <c r="N30" s="342"/>
      <c r="O30" s="342"/>
      <c r="P30" s="342"/>
      <c r="Q30" s="342"/>
      <c r="R30" s="342"/>
      <c r="S30" s="342"/>
      <c r="T30" s="342"/>
      <c r="U30" s="342"/>
      <c r="V30" s="342"/>
      <c r="W30" s="342"/>
      <c r="X30" s="342"/>
      <c r="Y30" s="342"/>
      <c r="Z30" s="342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339"/>
      <c r="AM30" s="343"/>
      <c r="AN30" s="344"/>
      <c r="AO30" s="339"/>
      <c r="AP30" s="342"/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  <c r="BG30" s="342"/>
      <c r="BH30" s="342"/>
      <c r="BI30" s="342"/>
      <c r="BJ30" s="342"/>
      <c r="BK30" s="342"/>
      <c r="BL30" s="342"/>
      <c r="BM30" s="342"/>
      <c r="BN30" s="342"/>
      <c r="BO30" s="342"/>
      <c r="BP30" s="342"/>
      <c r="BQ30" s="342"/>
      <c r="BR30" s="342"/>
      <c r="BS30" s="342"/>
      <c r="BT30" s="342"/>
    </row>
    <row r="31" spans="3:72" ht="14.25" x14ac:dyDescent="0.25">
      <c r="C31" s="339"/>
      <c r="D31" s="340"/>
      <c r="E31" s="341"/>
      <c r="F31" s="339"/>
      <c r="G31" s="342"/>
      <c r="H31" s="342"/>
      <c r="I31" s="342"/>
      <c r="J31" s="342"/>
      <c r="K31" s="342"/>
      <c r="L31" s="342"/>
      <c r="M31" s="342"/>
      <c r="N31" s="342"/>
      <c r="O31" s="342"/>
      <c r="P31" s="342"/>
      <c r="Q31" s="342"/>
      <c r="R31" s="342"/>
      <c r="S31" s="342"/>
      <c r="T31" s="342"/>
      <c r="U31" s="342"/>
      <c r="V31" s="342"/>
      <c r="W31" s="342"/>
      <c r="X31" s="342"/>
      <c r="Y31" s="342"/>
      <c r="Z31" s="342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39"/>
      <c r="AM31" s="343"/>
      <c r="AN31" s="344"/>
      <c r="AO31" s="339"/>
      <c r="AP31" s="342"/>
      <c r="AQ31" s="342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  <c r="BG31" s="342"/>
      <c r="BH31" s="342"/>
      <c r="BI31" s="342"/>
      <c r="BJ31" s="342"/>
      <c r="BK31" s="342"/>
      <c r="BL31" s="342"/>
      <c r="BM31" s="342"/>
      <c r="BN31" s="342"/>
      <c r="BO31" s="342"/>
      <c r="BP31" s="342"/>
      <c r="BQ31" s="342"/>
      <c r="BR31" s="342"/>
      <c r="BS31" s="342"/>
      <c r="BT31" s="342"/>
    </row>
    <row r="32" spans="3:72" ht="14.25" x14ac:dyDescent="0.25">
      <c r="C32" s="339"/>
      <c r="D32" s="340"/>
      <c r="E32" s="341"/>
      <c r="F32" s="339"/>
      <c r="G32" s="342"/>
      <c r="H32" s="342"/>
      <c r="I32" s="342"/>
      <c r="J32" s="342"/>
      <c r="K32" s="342"/>
      <c r="L32" s="342"/>
      <c r="M32" s="342"/>
      <c r="N32" s="342"/>
      <c r="O32" s="342"/>
      <c r="P32" s="342"/>
      <c r="Q32" s="342"/>
      <c r="R32" s="342"/>
      <c r="S32" s="342"/>
      <c r="T32" s="342"/>
      <c r="U32" s="342"/>
      <c r="V32" s="342"/>
      <c r="W32" s="342"/>
      <c r="X32" s="342"/>
      <c r="Y32" s="342"/>
      <c r="Z32" s="34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39"/>
      <c r="AM32" s="343"/>
      <c r="AN32" s="344"/>
      <c r="AO32" s="339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2"/>
      <c r="BG32" s="342"/>
      <c r="BH32" s="342"/>
      <c r="BI32" s="342"/>
      <c r="BJ32" s="342"/>
      <c r="BK32" s="342"/>
      <c r="BL32" s="342"/>
      <c r="BM32" s="342"/>
      <c r="BN32" s="342"/>
      <c r="BO32" s="342"/>
      <c r="BP32" s="342"/>
      <c r="BQ32" s="342"/>
      <c r="BR32" s="342"/>
      <c r="BS32" s="342"/>
      <c r="BT32" s="342"/>
    </row>
    <row r="33" spans="3:72" ht="14.25" x14ac:dyDescent="0.25">
      <c r="C33" s="339"/>
      <c r="D33" s="340"/>
      <c r="E33" s="341"/>
      <c r="F33" s="339"/>
      <c r="G33" s="342"/>
      <c r="H33" s="342"/>
      <c r="I33" s="342"/>
      <c r="J33" s="342"/>
      <c r="K33" s="342"/>
      <c r="L33" s="342"/>
      <c r="M33" s="342"/>
      <c r="N33" s="342"/>
      <c r="O33" s="342"/>
      <c r="P33" s="342"/>
      <c r="Q33" s="342"/>
      <c r="R33" s="342"/>
      <c r="S33" s="342"/>
      <c r="T33" s="342"/>
      <c r="U33" s="342"/>
      <c r="V33" s="342"/>
      <c r="W33" s="342"/>
      <c r="X33" s="342"/>
      <c r="Y33" s="342"/>
      <c r="Z33" s="342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39"/>
      <c r="AM33" s="343"/>
      <c r="AN33" s="344"/>
      <c r="AO33" s="339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  <c r="BG33" s="342"/>
      <c r="BH33" s="342"/>
      <c r="BI33" s="342"/>
      <c r="BJ33" s="342"/>
      <c r="BK33" s="342"/>
      <c r="BL33" s="342"/>
      <c r="BM33" s="342"/>
      <c r="BN33" s="342"/>
      <c r="BO33" s="342"/>
      <c r="BP33" s="342"/>
      <c r="BQ33" s="342"/>
      <c r="BR33" s="342"/>
      <c r="BS33" s="342"/>
      <c r="BT33" s="342"/>
    </row>
    <row r="34" spans="3:72" ht="14.25" x14ac:dyDescent="0.25">
      <c r="C34" s="339"/>
      <c r="D34" s="340"/>
      <c r="E34" s="341"/>
      <c r="F34" s="339"/>
      <c r="G34" s="342"/>
      <c r="H34" s="342"/>
      <c r="I34" s="342"/>
      <c r="J34" s="342"/>
      <c r="K34" s="342"/>
      <c r="L34" s="342"/>
      <c r="M34" s="342"/>
      <c r="N34" s="342"/>
      <c r="O34" s="342"/>
      <c r="P34" s="342"/>
      <c r="Q34" s="342"/>
      <c r="R34" s="342"/>
      <c r="S34" s="342"/>
      <c r="T34" s="342"/>
      <c r="U34" s="342"/>
      <c r="V34" s="342"/>
      <c r="W34" s="342"/>
      <c r="X34" s="342"/>
      <c r="Y34" s="342"/>
      <c r="Z34" s="342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39"/>
      <c r="AM34" s="343"/>
      <c r="AN34" s="344"/>
      <c r="AO34" s="339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  <c r="BG34" s="342"/>
      <c r="BH34" s="342"/>
      <c r="BI34" s="342"/>
      <c r="BJ34" s="342"/>
      <c r="BK34" s="342"/>
      <c r="BL34" s="342"/>
      <c r="BM34" s="342"/>
      <c r="BN34" s="342"/>
      <c r="BO34" s="342"/>
      <c r="BP34" s="342"/>
      <c r="BQ34" s="342"/>
      <c r="BR34" s="342"/>
      <c r="BS34" s="342"/>
      <c r="BT34" s="342"/>
    </row>
    <row r="35" spans="3:72" ht="14.25" x14ac:dyDescent="0.25">
      <c r="C35" s="339"/>
      <c r="D35" s="340"/>
      <c r="E35" s="341"/>
      <c r="F35" s="339"/>
      <c r="G35" s="342"/>
      <c r="H35" s="342"/>
      <c r="I35" s="342"/>
      <c r="J35" s="342"/>
      <c r="K35" s="342"/>
      <c r="L35" s="342"/>
      <c r="M35" s="342"/>
      <c r="N35" s="342"/>
      <c r="O35" s="342"/>
      <c r="P35" s="342"/>
      <c r="Q35" s="342"/>
      <c r="R35" s="342"/>
      <c r="S35" s="342"/>
      <c r="T35" s="342"/>
      <c r="U35" s="342"/>
      <c r="V35" s="342"/>
      <c r="W35" s="342"/>
      <c r="X35" s="342"/>
      <c r="Y35" s="342"/>
      <c r="Z35" s="342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39"/>
      <c r="AM35" s="343"/>
      <c r="AN35" s="344"/>
      <c r="AO35" s="339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  <c r="BG35" s="342"/>
      <c r="BH35" s="342"/>
      <c r="BI35" s="342"/>
      <c r="BJ35" s="342"/>
      <c r="BK35" s="342"/>
      <c r="BL35" s="342"/>
      <c r="BM35" s="342"/>
      <c r="BN35" s="342"/>
      <c r="BO35" s="342"/>
      <c r="BP35" s="342"/>
      <c r="BQ35" s="342"/>
      <c r="BR35" s="342"/>
      <c r="BS35" s="342"/>
      <c r="BT35" s="342"/>
    </row>
    <row r="36" spans="3:72" ht="14.25" x14ac:dyDescent="0.25">
      <c r="C36" s="339"/>
      <c r="D36" s="340"/>
      <c r="E36" s="341"/>
      <c r="F36" s="339"/>
      <c r="G36" s="342"/>
      <c r="H36" s="342"/>
      <c r="I36" s="342"/>
      <c r="J36" s="342"/>
      <c r="K36" s="342"/>
      <c r="L36" s="342"/>
      <c r="M36" s="342"/>
      <c r="N36" s="342"/>
      <c r="O36" s="342"/>
      <c r="P36" s="342"/>
      <c r="Q36" s="342"/>
      <c r="R36" s="342"/>
      <c r="S36" s="342"/>
      <c r="T36" s="342"/>
      <c r="U36" s="342"/>
      <c r="V36" s="342"/>
      <c r="W36" s="342"/>
      <c r="X36" s="342"/>
      <c r="Y36" s="342"/>
      <c r="Z36" s="342"/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39"/>
      <c r="AM36" s="343"/>
      <c r="AN36" s="344"/>
      <c r="AO36" s="339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  <c r="BG36" s="342"/>
      <c r="BH36" s="342"/>
      <c r="BI36" s="342"/>
      <c r="BJ36" s="342"/>
      <c r="BK36" s="342"/>
      <c r="BL36" s="342"/>
      <c r="BM36" s="342"/>
      <c r="BN36" s="342"/>
      <c r="BO36" s="342"/>
      <c r="BP36" s="342"/>
      <c r="BQ36" s="342"/>
      <c r="BR36" s="342"/>
      <c r="BS36" s="342"/>
      <c r="BT36" s="342"/>
    </row>
    <row r="37" spans="3:72" ht="14.25" x14ac:dyDescent="0.25">
      <c r="C37" s="339"/>
      <c r="D37" s="340"/>
      <c r="E37" s="341"/>
      <c r="F37" s="339"/>
      <c r="G37" s="342"/>
      <c r="H37" s="342"/>
      <c r="I37" s="342"/>
      <c r="J37" s="342"/>
      <c r="K37" s="342"/>
      <c r="L37" s="342"/>
      <c r="M37" s="342"/>
      <c r="N37" s="342"/>
      <c r="O37" s="342"/>
      <c r="P37" s="342"/>
      <c r="Q37" s="342"/>
      <c r="R37" s="342"/>
      <c r="S37" s="342"/>
      <c r="T37" s="342"/>
      <c r="U37" s="342"/>
      <c r="V37" s="342"/>
      <c r="W37" s="342"/>
      <c r="X37" s="342"/>
      <c r="Y37" s="342"/>
      <c r="Z37" s="342"/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39"/>
      <c r="AM37" s="343"/>
      <c r="AN37" s="344"/>
      <c r="AO37" s="339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  <c r="BG37" s="342"/>
      <c r="BH37" s="342"/>
      <c r="BI37" s="342"/>
      <c r="BJ37" s="342"/>
      <c r="BK37" s="342"/>
      <c r="BL37" s="342"/>
      <c r="BM37" s="342"/>
      <c r="BN37" s="342"/>
      <c r="BO37" s="342"/>
      <c r="BP37" s="342"/>
      <c r="BQ37" s="342"/>
      <c r="BR37" s="342"/>
      <c r="BS37" s="342"/>
      <c r="BT37" s="342"/>
    </row>
    <row r="38" spans="3:72" ht="14.25" x14ac:dyDescent="0.25">
      <c r="C38" s="339"/>
      <c r="D38" s="340"/>
      <c r="E38" s="341"/>
      <c r="F38" s="339"/>
      <c r="G38" s="342"/>
      <c r="H38" s="342"/>
      <c r="I38" s="342"/>
      <c r="J38" s="342"/>
      <c r="K38" s="342"/>
      <c r="L38" s="342"/>
      <c r="M38" s="342"/>
      <c r="N38" s="342"/>
      <c r="O38" s="342"/>
      <c r="P38" s="342"/>
      <c r="Q38" s="342"/>
      <c r="R38" s="342"/>
      <c r="S38" s="342"/>
      <c r="T38" s="342"/>
      <c r="U38" s="342"/>
      <c r="V38" s="342"/>
      <c r="W38" s="342"/>
      <c r="X38" s="342"/>
      <c r="Y38" s="342"/>
      <c r="Z38" s="342"/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39"/>
      <c r="AM38" s="343"/>
      <c r="AN38" s="344"/>
      <c r="AO38" s="339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  <c r="BG38" s="342"/>
      <c r="BH38" s="342"/>
      <c r="BI38" s="342"/>
      <c r="BJ38" s="342"/>
      <c r="BK38" s="342"/>
      <c r="BL38" s="342"/>
      <c r="BM38" s="342"/>
      <c r="BN38" s="342"/>
      <c r="BO38" s="342"/>
      <c r="BP38" s="342"/>
      <c r="BQ38" s="342"/>
      <c r="BR38" s="342"/>
      <c r="BS38" s="342"/>
      <c r="BT38" s="342"/>
    </row>
    <row r="39" spans="3:72" ht="14.25" x14ac:dyDescent="0.25">
      <c r="C39" s="339"/>
      <c r="D39" s="340"/>
      <c r="E39" s="341"/>
      <c r="F39" s="339"/>
      <c r="G39" s="342"/>
      <c r="H39" s="342"/>
      <c r="I39" s="342"/>
      <c r="J39" s="342"/>
      <c r="K39" s="342"/>
      <c r="L39" s="342"/>
      <c r="M39" s="342"/>
      <c r="N39" s="342"/>
      <c r="O39" s="342"/>
      <c r="P39" s="342"/>
      <c r="Q39" s="342"/>
      <c r="R39" s="342"/>
      <c r="S39" s="342"/>
      <c r="T39" s="342"/>
      <c r="U39" s="342"/>
      <c r="V39" s="342"/>
      <c r="W39" s="342"/>
      <c r="X39" s="342"/>
      <c r="Y39" s="342"/>
      <c r="Z39" s="342"/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39"/>
      <c r="AM39" s="343"/>
      <c r="AN39" s="345"/>
      <c r="AO39" s="339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  <c r="BG39" s="342"/>
      <c r="BH39" s="342"/>
      <c r="BI39" s="342"/>
      <c r="BJ39" s="342"/>
      <c r="BK39" s="342"/>
      <c r="BL39" s="342"/>
      <c r="BM39" s="342"/>
      <c r="BN39" s="342"/>
      <c r="BO39" s="342"/>
      <c r="BP39" s="342"/>
      <c r="BQ39" s="342"/>
      <c r="BR39" s="342"/>
      <c r="BS39" s="342"/>
      <c r="BT39" s="342"/>
    </row>
    <row r="40" spans="3:72" ht="14.25" x14ac:dyDescent="0.25">
      <c r="C40" s="339"/>
      <c r="D40" s="340"/>
      <c r="E40" s="341"/>
      <c r="F40" s="339"/>
      <c r="G40" s="342"/>
      <c r="H40" s="342"/>
      <c r="I40" s="342"/>
      <c r="J40" s="342"/>
      <c r="K40" s="342"/>
      <c r="L40" s="342"/>
      <c r="M40" s="342"/>
      <c r="N40" s="342"/>
      <c r="O40" s="342"/>
      <c r="P40" s="342"/>
      <c r="Q40" s="342"/>
      <c r="R40" s="342"/>
      <c r="S40" s="342"/>
      <c r="T40" s="342"/>
      <c r="U40" s="342"/>
      <c r="V40" s="342"/>
      <c r="W40" s="342"/>
      <c r="X40" s="342"/>
      <c r="Y40" s="342"/>
      <c r="Z40" s="342"/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39"/>
      <c r="AM40" s="343"/>
      <c r="AN40" s="345"/>
      <c r="AO40" s="339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2"/>
      <c r="BG40" s="342"/>
      <c r="BH40" s="342"/>
      <c r="BI40" s="342"/>
      <c r="BJ40" s="342"/>
      <c r="BK40" s="342"/>
      <c r="BL40" s="342"/>
      <c r="BM40" s="342"/>
      <c r="BN40" s="342"/>
      <c r="BO40" s="342"/>
      <c r="BP40" s="342"/>
      <c r="BQ40" s="342"/>
      <c r="BR40" s="342"/>
      <c r="BS40" s="342"/>
      <c r="BT40" s="342"/>
    </row>
    <row r="41" spans="3:72" ht="14.25" x14ac:dyDescent="0.25">
      <c r="C41" s="339"/>
      <c r="D41" s="340"/>
      <c r="E41" s="341"/>
      <c r="F41" s="339"/>
      <c r="G41" s="342"/>
      <c r="H41" s="342"/>
      <c r="I41" s="342"/>
      <c r="J41" s="342"/>
      <c r="K41" s="342"/>
      <c r="L41" s="342"/>
      <c r="M41" s="342"/>
      <c r="N41" s="342"/>
      <c r="O41" s="342"/>
      <c r="P41" s="342"/>
      <c r="Q41" s="342"/>
      <c r="R41" s="342"/>
      <c r="S41" s="342"/>
      <c r="T41" s="342"/>
      <c r="U41" s="342"/>
      <c r="V41" s="342"/>
      <c r="W41" s="342"/>
      <c r="X41" s="342"/>
      <c r="Y41" s="342"/>
      <c r="Z41" s="342"/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39"/>
      <c r="AM41" s="343"/>
      <c r="AN41" s="345"/>
      <c r="AO41" s="339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2"/>
      <c r="BG41" s="342"/>
      <c r="BH41" s="342"/>
      <c r="BI41" s="342"/>
      <c r="BJ41" s="342"/>
      <c r="BK41" s="342"/>
      <c r="BL41" s="342"/>
      <c r="BM41" s="342"/>
      <c r="BN41" s="342"/>
      <c r="BO41" s="342"/>
      <c r="BP41" s="342"/>
      <c r="BQ41" s="342"/>
      <c r="BR41" s="342"/>
      <c r="BS41" s="342"/>
      <c r="BT41" s="342"/>
    </row>
    <row r="42" spans="3:72" ht="14.25" x14ac:dyDescent="0.25">
      <c r="C42" s="339"/>
      <c r="D42" s="346"/>
      <c r="E42" s="341"/>
      <c r="F42" s="339"/>
      <c r="G42" s="342"/>
      <c r="H42" s="342"/>
      <c r="I42" s="342"/>
      <c r="J42" s="342"/>
      <c r="K42" s="342"/>
      <c r="L42" s="342"/>
      <c r="M42" s="342"/>
      <c r="N42" s="342"/>
      <c r="O42" s="342"/>
      <c r="P42" s="342"/>
      <c r="Q42" s="342"/>
      <c r="R42" s="342"/>
      <c r="S42" s="342"/>
      <c r="T42" s="342"/>
      <c r="U42" s="342"/>
      <c r="V42" s="342"/>
      <c r="W42" s="342"/>
      <c r="X42" s="342"/>
      <c r="Y42" s="342"/>
      <c r="Z42" s="342"/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39"/>
      <c r="AM42" s="343"/>
      <c r="AN42" s="345"/>
      <c r="AO42" s="339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  <c r="BG42" s="342"/>
      <c r="BH42" s="342"/>
      <c r="BI42" s="342"/>
      <c r="BJ42" s="342"/>
      <c r="BK42" s="342"/>
      <c r="BL42" s="342"/>
      <c r="BM42" s="342"/>
      <c r="BN42" s="342"/>
      <c r="BO42" s="342"/>
      <c r="BP42" s="342"/>
      <c r="BQ42" s="342"/>
      <c r="BR42" s="342"/>
      <c r="BS42" s="342"/>
      <c r="BT42" s="342"/>
    </row>
    <row r="43" spans="3:72" ht="14.25" x14ac:dyDescent="0.25">
      <c r="C43" s="339"/>
      <c r="D43" s="340"/>
      <c r="E43" s="341"/>
      <c r="F43" s="339"/>
      <c r="G43" s="342"/>
      <c r="H43" s="342"/>
      <c r="I43" s="342"/>
      <c r="J43" s="342"/>
      <c r="K43" s="342"/>
      <c r="L43" s="342"/>
      <c r="M43" s="342"/>
      <c r="N43" s="342"/>
      <c r="O43" s="342"/>
      <c r="P43" s="342"/>
      <c r="Q43" s="342"/>
      <c r="R43" s="342"/>
      <c r="S43" s="342"/>
      <c r="T43" s="342"/>
      <c r="U43" s="342"/>
      <c r="V43" s="342"/>
      <c r="W43" s="342"/>
      <c r="X43" s="342"/>
      <c r="Y43" s="342"/>
      <c r="Z43" s="342"/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39"/>
      <c r="AM43" s="343"/>
      <c r="AN43" s="345"/>
      <c r="AO43" s="339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2"/>
      <c r="BG43" s="342"/>
      <c r="BH43" s="342"/>
      <c r="BI43" s="342"/>
      <c r="BJ43" s="342"/>
      <c r="BK43" s="342"/>
      <c r="BL43" s="342"/>
      <c r="BM43" s="342"/>
      <c r="BN43" s="342"/>
      <c r="BO43" s="342"/>
      <c r="BP43" s="342"/>
      <c r="BQ43" s="342"/>
      <c r="BR43" s="342"/>
      <c r="BS43" s="342"/>
      <c r="BT43" s="342"/>
    </row>
    <row r="44" spans="3:72" ht="14.25" x14ac:dyDescent="0.25">
      <c r="C44" s="339"/>
      <c r="D44" s="340"/>
      <c r="E44" s="341"/>
      <c r="F44" s="339"/>
      <c r="G44" s="342"/>
      <c r="H44" s="342"/>
      <c r="I44" s="342"/>
      <c r="J44" s="342"/>
      <c r="K44" s="342"/>
      <c r="L44" s="342"/>
      <c r="M44" s="342"/>
      <c r="N44" s="342"/>
      <c r="O44" s="342"/>
      <c r="P44" s="342"/>
      <c r="Q44" s="342"/>
      <c r="R44" s="342"/>
      <c r="S44" s="342"/>
      <c r="T44" s="342"/>
      <c r="U44" s="342"/>
      <c r="V44" s="342"/>
      <c r="W44" s="342"/>
      <c r="X44" s="342"/>
      <c r="Y44" s="342"/>
      <c r="Z44" s="342"/>
      <c r="AA44" s="342"/>
      <c r="AB44" s="342"/>
      <c r="AC44" s="342"/>
      <c r="AD44" s="342"/>
      <c r="AE44" s="342"/>
      <c r="AF44" s="342"/>
      <c r="AG44" s="342"/>
      <c r="AH44" s="342"/>
      <c r="AI44" s="342"/>
      <c r="AJ44" s="342"/>
      <c r="AK44" s="342"/>
      <c r="AL44" s="339"/>
      <c r="AM44" s="343"/>
      <c r="AN44" s="345"/>
      <c r="AO44" s="339"/>
      <c r="AP44" s="342"/>
      <c r="AQ44" s="342"/>
      <c r="AR44" s="342"/>
      <c r="AS44" s="342"/>
      <c r="AT44" s="342"/>
      <c r="AU44" s="342"/>
      <c r="AV44" s="342"/>
      <c r="AW44" s="342"/>
      <c r="AX44" s="342"/>
      <c r="AY44" s="342"/>
      <c r="AZ44" s="342"/>
      <c r="BA44" s="342"/>
      <c r="BB44" s="342"/>
      <c r="BC44" s="342"/>
      <c r="BD44" s="342"/>
      <c r="BE44" s="342"/>
      <c r="BF44" s="342"/>
      <c r="BG44" s="342"/>
      <c r="BH44" s="342"/>
      <c r="BI44" s="342"/>
      <c r="BJ44" s="342"/>
      <c r="BK44" s="342"/>
      <c r="BL44" s="342"/>
      <c r="BM44" s="342"/>
      <c r="BN44" s="342"/>
      <c r="BO44" s="342"/>
      <c r="BP44" s="342"/>
      <c r="BQ44" s="342"/>
      <c r="BR44" s="342"/>
      <c r="BS44" s="342"/>
      <c r="BT44" s="342"/>
    </row>
    <row r="45" spans="3:72" ht="14.25" x14ac:dyDescent="0.25">
      <c r="C45" s="339"/>
      <c r="D45" s="340"/>
      <c r="E45" s="341"/>
      <c r="F45" s="339"/>
      <c r="G45" s="342"/>
      <c r="H45" s="342"/>
      <c r="I45" s="342"/>
      <c r="J45" s="342"/>
      <c r="K45" s="342"/>
      <c r="L45" s="342"/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39" t="str">
        <f t="shared" ref="AL45:AL82" si="3">IF(C45=0,"",C45)</f>
        <v/>
      </c>
      <c r="AM45" s="343"/>
      <c r="AN45" s="344"/>
      <c r="AO45" s="339"/>
      <c r="AP45" s="342"/>
      <c r="AQ45" s="342"/>
      <c r="AR45" s="342"/>
      <c r="AS45" s="342"/>
      <c r="AT45" s="342"/>
      <c r="AU45" s="342"/>
      <c r="AV45" s="342"/>
      <c r="AW45" s="342"/>
      <c r="AX45" s="342"/>
      <c r="AY45" s="342"/>
      <c r="AZ45" s="342"/>
      <c r="BA45" s="342"/>
      <c r="BB45" s="342"/>
      <c r="BC45" s="342"/>
      <c r="BD45" s="342"/>
      <c r="BE45" s="342"/>
      <c r="BF45" s="342"/>
      <c r="BG45" s="342"/>
      <c r="BH45" s="342"/>
      <c r="BI45" s="342"/>
      <c r="BJ45" s="342"/>
      <c r="BK45" s="342"/>
      <c r="BL45" s="342"/>
      <c r="BM45" s="342"/>
      <c r="BN45" s="342"/>
      <c r="BO45" s="342"/>
      <c r="BP45" s="342"/>
      <c r="BQ45" s="342"/>
      <c r="BR45" s="342"/>
      <c r="BS45" s="342"/>
      <c r="BT45" s="342"/>
    </row>
    <row r="46" spans="3:72" ht="14.25" x14ac:dyDescent="0.25">
      <c r="C46" s="339"/>
      <c r="D46" s="340"/>
      <c r="E46" s="341"/>
      <c r="F46" s="339"/>
      <c r="G46" s="342"/>
      <c r="H46" s="342"/>
      <c r="I46" s="342"/>
      <c r="J46" s="342"/>
      <c r="K46" s="342"/>
      <c r="L46" s="342"/>
      <c r="M46" s="342"/>
      <c r="N46" s="342"/>
      <c r="O46" s="342"/>
      <c r="P46" s="342"/>
      <c r="Q46" s="342"/>
      <c r="R46" s="342"/>
      <c r="S46" s="342"/>
      <c r="T46" s="342"/>
      <c r="U46" s="342"/>
      <c r="V46" s="342"/>
      <c r="W46" s="342"/>
      <c r="X46" s="342"/>
      <c r="Y46" s="342"/>
      <c r="Z46" s="342"/>
      <c r="AA46" s="342"/>
      <c r="AB46" s="342"/>
      <c r="AC46" s="342"/>
      <c r="AD46" s="342"/>
      <c r="AE46" s="342"/>
      <c r="AF46" s="342"/>
      <c r="AG46" s="342"/>
      <c r="AH46" s="342"/>
      <c r="AI46" s="342"/>
      <c r="AJ46" s="342"/>
      <c r="AK46" s="342"/>
      <c r="AL46" s="339" t="str">
        <f t="shared" si="3"/>
        <v/>
      </c>
      <c r="AM46" s="343"/>
      <c r="AN46" s="345"/>
      <c r="AO46" s="339"/>
      <c r="AP46" s="342"/>
      <c r="AQ46" s="342"/>
      <c r="AR46" s="342"/>
      <c r="AS46" s="342"/>
      <c r="AT46" s="342"/>
      <c r="AU46" s="342"/>
      <c r="AV46" s="342"/>
      <c r="AW46" s="342"/>
      <c r="AX46" s="342"/>
      <c r="AY46" s="342"/>
      <c r="AZ46" s="342"/>
      <c r="BA46" s="342"/>
      <c r="BB46" s="342"/>
      <c r="BC46" s="342"/>
      <c r="BD46" s="342"/>
      <c r="BE46" s="342"/>
      <c r="BF46" s="342"/>
      <c r="BG46" s="342"/>
      <c r="BH46" s="342"/>
      <c r="BI46" s="342"/>
      <c r="BJ46" s="342"/>
      <c r="BK46" s="342"/>
      <c r="BL46" s="342"/>
      <c r="BM46" s="342"/>
      <c r="BN46" s="342"/>
      <c r="BO46" s="342"/>
      <c r="BP46" s="342"/>
      <c r="BQ46" s="342"/>
      <c r="BR46" s="342"/>
      <c r="BS46" s="342"/>
      <c r="BT46" s="342"/>
    </row>
    <row r="47" spans="3:72" ht="14.25" x14ac:dyDescent="0.25">
      <c r="C47" s="339"/>
      <c r="D47" s="340"/>
      <c r="E47" s="341"/>
      <c r="F47" s="339"/>
      <c r="G47" s="342"/>
      <c r="H47" s="342"/>
      <c r="I47" s="342"/>
      <c r="J47" s="342"/>
      <c r="K47" s="342"/>
      <c r="L47" s="342"/>
      <c r="M47" s="342"/>
      <c r="N47" s="342"/>
      <c r="O47" s="342"/>
      <c r="P47" s="342"/>
      <c r="Q47" s="342"/>
      <c r="R47" s="342"/>
      <c r="S47" s="342"/>
      <c r="T47" s="342"/>
      <c r="U47" s="342"/>
      <c r="V47" s="342"/>
      <c r="W47" s="342"/>
      <c r="X47" s="342"/>
      <c r="Y47" s="342"/>
      <c r="Z47" s="342"/>
      <c r="AA47" s="342"/>
      <c r="AB47" s="342"/>
      <c r="AC47" s="342"/>
      <c r="AD47" s="342"/>
      <c r="AE47" s="342"/>
      <c r="AF47" s="342"/>
      <c r="AG47" s="342"/>
      <c r="AH47" s="342"/>
      <c r="AI47" s="342"/>
      <c r="AJ47" s="342"/>
      <c r="AK47" s="342"/>
      <c r="AL47" s="339" t="str">
        <f t="shared" si="3"/>
        <v/>
      </c>
      <c r="AM47" s="343"/>
      <c r="AN47" s="345"/>
      <c r="AO47" s="339"/>
      <c r="AP47" s="342"/>
      <c r="AQ47" s="342"/>
      <c r="AR47" s="342"/>
      <c r="AS47" s="342"/>
      <c r="AT47" s="342"/>
      <c r="AU47" s="342"/>
      <c r="AV47" s="342"/>
      <c r="AW47" s="342"/>
      <c r="AX47" s="342"/>
      <c r="AY47" s="342"/>
      <c r="AZ47" s="342"/>
      <c r="BA47" s="342"/>
      <c r="BB47" s="342"/>
      <c r="BC47" s="342"/>
      <c r="BD47" s="342"/>
      <c r="BE47" s="342"/>
      <c r="BF47" s="342"/>
      <c r="BG47" s="342"/>
      <c r="BH47" s="342"/>
      <c r="BI47" s="342"/>
      <c r="BJ47" s="342"/>
      <c r="BK47" s="342"/>
      <c r="BL47" s="342"/>
      <c r="BM47" s="342"/>
      <c r="BN47" s="342"/>
      <c r="BO47" s="342"/>
      <c r="BP47" s="342"/>
      <c r="BQ47" s="342"/>
      <c r="BR47" s="342"/>
      <c r="BS47" s="342"/>
      <c r="BT47" s="342"/>
    </row>
    <row r="48" spans="3:72" ht="14.25" x14ac:dyDescent="0.25">
      <c r="C48" s="339"/>
      <c r="D48" s="340"/>
      <c r="E48" s="341"/>
      <c r="F48" s="339"/>
      <c r="G48" s="342"/>
      <c r="H48" s="342"/>
      <c r="I48" s="342"/>
      <c r="J48" s="342"/>
      <c r="K48" s="342"/>
      <c r="L48" s="342"/>
      <c r="M48" s="342"/>
      <c r="N48" s="342"/>
      <c r="O48" s="342"/>
      <c r="P48" s="342"/>
      <c r="Q48" s="342"/>
      <c r="R48" s="342"/>
      <c r="S48" s="342"/>
      <c r="T48" s="342"/>
      <c r="U48" s="342"/>
      <c r="V48" s="342"/>
      <c r="W48" s="342"/>
      <c r="X48" s="342"/>
      <c r="Y48" s="342"/>
      <c r="Z48" s="342"/>
      <c r="AA48" s="342"/>
      <c r="AB48" s="342"/>
      <c r="AC48" s="342"/>
      <c r="AD48" s="342"/>
      <c r="AE48" s="342"/>
      <c r="AF48" s="342"/>
      <c r="AG48" s="342"/>
      <c r="AH48" s="342"/>
      <c r="AI48" s="342"/>
      <c r="AJ48" s="342"/>
      <c r="AK48" s="342"/>
      <c r="AL48" s="339" t="str">
        <f t="shared" si="3"/>
        <v/>
      </c>
      <c r="AM48" s="343"/>
      <c r="AN48" s="345"/>
      <c r="AO48" s="339"/>
      <c r="AP48" s="342"/>
      <c r="AQ48" s="342"/>
      <c r="AR48" s="342"/>
      <c r="AS48" s="342"/>
      <c r="AT48" s="342"/>
      <c r="AU48" s="342"/>
      <c r="AV48" s="342"/>
      <c r="AW48" s="342"/>
      <c r="AX48" s="342"/>
      <c r="AY48" s="342"/>
      <c r="AZ48" s="342"/>
      <c r="BA48" s="342"/>
      <c r="BB48" s="342"/>
      <c r="BC48" s="342"/>
      <c r="BD48" s="342"/>
      <c r="BE48" s="342"/>
      <c r="BF48" s="342"/>
      <c r="BG48" s="342"/>
      <c r="BH48" s="342"/>
      <c r="BI48" s="342"/>
      <c r="BJ48" s="342"/>
      <c r="BK48" s="342"/>
      <c r="BL48" s="342"/>
      <c r="BM48" s="342"/>
      <c r="BN48" s="342"/>
      <c r="BO48" s="342"/>
      <c r="BP48" s="342"/>
      <c r="BQ48" s="342"/>
      <c r="BR48" s="342"/>
      <c r="BS48" s="342"/>
      <c r="BT48" s="342"/>
    </row>
    <row r="49" spans="3:72" ht="14.25" x14ac:dyDescent="0.25">
      <c r="C49" s="339"/>
      <c r="D49" s="340"/>
      <c r="E49" s="341"/>
      <c r="F49" s="339"/>
      <c r="G49" s="342"/>
      <c r="H49" s="342"/>
      <c r="I49" s="342"/>
      <c r="J49" s="342"/>
      <c r="K49" s="342"/>
      <c r="L49" s="342"/>
      <c r="M49" s="342"/>
      <c r="N49" s="342"/>
      <c r="O49" s="342"/>
      <c r="P49" s="342"/>
      <c r="Q49" s="342"/>
      <c r="R49" s="342"/>
      <c r="S49" s="342"/>
      <c r="T49" s="342"/>
      <c r="U49" s="342"/>
      <c r="V49" s="342"/>
      <c r="W49" s="342"/>
      <c r="X49" s="342"/>
      <c r="Y49" s="342"/>
      <c r="Z49" s="342"/>
      <c r="AA49" s="342"/>
      <c r="AB49" s="342"/>
      <c r="AC49" s="342"/>
      <c r="AD49" s="342"/>
      <c r="AE49" s="342"/>
      <c r="AF49" s="342"/>
      <c r="AG49" s="342"/>
      <c r="AH49" s="342"/>
      <c r="AI49" s="342"/>
      <c r="AJ49" s="342"/>
      <c r="AK49" s="342"/>
      <c r="AL49" s="339" t="str">
        <f t="shared" si="3"/>
        <v/>
      </c>
      <c r="AM49" s="343"/>
      <c r="AN49" s="345"/>
      <c r="AO49" s="339"/>
      <c r="AP49" s="342"/>
      <c r="AQ49" s="342"/>
      <c r="AR49" s="342"/>
      <c r="AS49" s="342"/>
      <c r="AT49" s="342"/>
      <c r="AU49" s="342"/>
      <c r="AV49" s="342"/>
      <c r="AW49" s="342"/>
      <c r="AX49" s="342"/>
      <c r="AY49" s="342"/>
      <c r="AZ49" s="342"/>
      <c r="BA49" s="342"/>
      <c r="BB49" s="342"/>
      <c r="BC49" s="342"/>
      <c r="BD49" s="342"/>
      <c r="BE49" s="342"/>
      <c r="BF49" s="342"/>
      <c r="BG49" s="342"/>
      <c r="BH49" s="342"/>
      <c r="BI49" s="342"/>
      <c r="BJ49" s="342"/>
      <c r="BK49" s="342"/>
      <c r="BL49" s="342"/>
      <c r="BM49" s="342"/>
      <c r="BN49" s="342"/>
      <c r="BO49" s="342"/>
      <c r="BP49" s="342"/>
      <c r="BQ49" s="342"/>
      <c r="BR49" s="342"/>
      <c r="BS49" s="342"/>
      <c r="BT49" s="342"/>
    </row>
    <row r="50" spans="3:72" ht="14.25" x14ac:dyDescent="0.25">
      <c r="C50" s="339"/>
      <c r="D50" s="340"/>
      <c r="E50" s="341"/>
      <c r="F50" s="339"/>
      <c r="G50" s="342"/>
      <c r="H50" s="342"/>
      <c r="I50" s="342"/>
      <c r="J50" s="342"/>
      <c r="K50" s="342"/>
      <c r="L50" s="342"/>
      <c r="M50" s="342"/>
      <c r="N50" s="342"/>
      <c r="O50" s="342"/>
      <c r="P50" s="342"/>
      <c r="Q50" s="342"/>
      <c r="R50" s="342"/>
      <c r="S50" s="342"/>
      <c r="T50" s="342"/>
      <c r="U50" s="342"/>
      <c r="V50" s="342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2"/>
      <c r="AL50" s="339" t="str">
        <f t="shared" si="3"/>
        <v/>
      </c>
      <c r="AM50" s="343"/>
      <c r="AN50" s="344"/>
      <c r="AO50" s="339"/>
      <c r="AP50" s="342"/>
      <c r="AQ50" s="342"/>
      <c r="AR50" s="342"/>
      <c r="AS50" s="342"/>
      <c r="AT50" s="342"/>
      <c r="AU50" s="342"/>
      <c r="AV50" s="342"/>
      <c r="AW50" s="342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</row>
    <row r="51" spans="3:72" ht="14.25" x14ac:dyDescent="0.25">
      <c r="C51" s="339"/>
      <c r="D51" s="340"/>
      <c r="E51" s="341"/>
      <c r="F51" s="339"/>
      <c r="G51" s="342"/>
      <c r="H51" s="342"/>
      <c r="I51" s="342"/>
      <c r="J51" s="342"/>
      <c r="K51" s="342"/>
      <c r="L51" s="342"/>
      <c r="M51" s="342"/>
      <c r="N51" s="342"/>
      <c r="O51" s="342"/>
      <c r="P51" s="342"/>
      <c r="Q51" s="342"/>
      <c r="R51" s="342"/>
      <c r="S51" s="342"/>
      <c r="T51" s="342"/>
      <c r="U51" s="342"/>
      <c r="V51" s="342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39" t="str">
        <f t="shared" si="3"/>
        <v/>
      </c>
      <c r="AM51" s="343"/>
      <c r="AN51" s="344"/>
      <c r="AO51" s="339"/>
      <c r="AP51" s="342"/>
      <c r="AQ51" s="342"/>
      <c r="AR51" s="342"/>
      <c r="AS51" s="342"/>
      <c r="AT51" s="342"/>
      <c r="AU51" s="342"/>
      <c r="AV51" s="342"/>
      <c r="AW51" s="342"/>
      <c r="AX51" s="342"/>
      <c r="AY51" s="342"/>
      <c r="AZ51" s="342"/>
      <c r="BA51" s="342"/>
      <c r="BB51" s="342"/>
      <c r="BC51" s="342"/>
      <c r="BD51" s="342"/>
      <c r="BE51" s="342"/>
      <c r="BF51" s="342"/>
      <c r="BG51" s="342"/>
      <c r="BH51" s="342"/>
      <c r="BI51" s="342"/>
      <c r="BJ51" s="342"/>
      <c r="BK51" s="342"/>
      <c r="BL51" s="342"/>
      <c r="BM51" s="342"/>
      <c r="BN51" s="342"/>
      <c r="BO51" s="342"/>
      <c r="BP51" s="342"/>
      <c r="BQ51" s="342"/>
      <c r="BR51" s="342"/>
      <c r="BS51" s="342"/>
      <c r="BT51" s="342"/>
    </row>
    <row r="52" spans="3:72" ht="14.25" x14ac:dyDescent="0.25">
      <c r="C52" s="339"/>
      <c r="D52" s="340"/>
      <c r="E52" s="341"/>
      <c r="F52" s="339"/>
      <c r="G52" s="342"/>
      <c r="H52" s="342"/>
      <c r="I52" s="342"/>
      <c r="J52" s="342"/>
      <c r="K52" s="342"/>
      <c r="L52" s="342"/>
      <c r="M52" s="342"/>
      <c r="N52" s="342"/>
      <c r="O52" s="342"/>
      <c r="P52" s="342"/>
      <c r="Q52" s="342"/>
      <c r="R52" s="342"/>
      <c r="S52" s="342"/>
      <c r="T52" s="342"/>
      <c r="U52" s="342"/>
      <c r="V52" s="342"/>
      <c r="W52" s="342"/>
      <c r="X52" s="342"/>
      <c r="Y52" s="342"/>
      <c r="Z52" s="342"/>
      <c r="AA52" s="342"/>
      <c r="AB52" s="342"/>
      <c r="AC52" s="342"/>
      <c r="AD52" s="342"/>
      <c r="AE52" s="342"/>
      <c r="AF52" s="342"/>
      <c r="AG52" s="342"/>
      <c r="AH52" s="342"/>
      <c r="AI52" s="342"/>
      <c r="AJ52" s="342"/>
      <c r="AK52" s="342"/>
      <c r="AL52" s="339" t="str">
        <f t="shared" si="3"/>
        <v/>
      </c>
      <c r="AM52" s="343"/>
      <c r="AN52" s="345"/>
      <c r="AO52" s="339"/>
      <c r="AP52" s="342"/>
      <c r="AQ52" s="342"/>
      <c r="AR52" s="342"/>
      <c r="AS52" s="342"/>
      <c r="AT52" s="342"/>
      <c r="AU52" s="342"/>
      <c r="AV52" s="342"/>
      <c r="AW52" s="342"/>
      <c r="AX52" s="342"/>
      <c r="AY52" s="342"/>
      <c r="AZ52" s="342"/>
      <c r="BA52" s="342"/>
      <c r="BB52" s="342"/>
      <c r="BC52" s="342"/>
      <c r="BD52" s="342"/>
      <c r="BE52" s="342"/>
      <c r="BF52" s="342"/>
      <c r="BG52" s="342"/>
      <c r="BH52" s="342"/>
      <c r="BI52" s="342"/>
      <c r="BJ52" s="342"/>
      <c r="BK52" s="342"/>
      <c r="BL52" s="342"/>
      <c r="BM52" s="342"/>
      <c r="BN52" s="342"/>
      <c r="BO52" s="342"/>
      <c r="BP52" s="342"/>
      <c r="BQ52" s="342"/>
      <c r="BR52" s="342"/>
      <c r="BS52" s="342"/>
      <c r="BT52" s="342"/>
    </row>
    <row r="53" spans="3:72" ht="14.25" x14ac:dyDescent="0.25">
      <c r="C53" s="339"/>
      <c r="D53" s="340"/>
      <c r="E53" s="341"/>
      <c r="F53" s="339"/>
      <c r="G53" s="342"/>
      <c r="H53" s="342"/>
      <c r="I53" s="342"/>
      <c r="J53" s="342"/>
      <c r="K53" s="342"/>
      <c r="L53" s="342"/>
      <c r="M53" s="342"/>
      <c r="N53" s="342"/>
      <c r="O53" s="342"/>
      <c r="P53" s="342"/>
      <c r="Q53" s="342"/>
      <c r="R53" s="342"/>
      <c r="S53" s="342"/>
      <c r="T53" s="342"/>
      <c r="U53" s="342"/>
      <c r="V53" s="342"/>
      <c r="W53" s="342"/>
      <c r="X53" s="342"/>
      <c r="Y53" s="342"/>
      <c r="Z53" s="342"/>
      <c r="AA53" s="342"/>
      <c r="AB53" s="342"/>
      <c r="AC53" s="342"/>
      <c r="AD53" s="342"/>
      <c r="AE53" s="342"/>
      <c r="AF53" s="342"/>
      <c r="AG53" s="342"/>
      <c r="AH53" s="342"/>
      <c r="AI53" s="342"/>
      <c r="AJ53" s="342"/>
      <c r="AK53" s="342"/>
      <c r="AL53" s="339" t="str">
        <f t="shared" si="3"/>
        <v/>
      </c>
      <c r="AM53" s="343"/>
      <c r="AN53" s="345"/>
      <c r="AO53" s="339"/>
      <c r="AP53" s="342"/>
      <c r="AQ53" s="342"/>
      <c r="AR53" s="342"/>
      <c r="AS53" s="342"/>
      <c r="AT53" s="342"/>
      <c r="AU53" s="342"/>
      <c r="AV53" s="342"/>
      <c r="AW53" s="342"/>
      <c r="AX53" s="342"/>
      <c r="AY53" s="342"/>
      <c r="AZ53" s="342"/>
      <c r="BA53" s="342"/>
      <c r="BB53" s="342"/>
      <c r="BC53" s="342"/>
      <c r="BD53" s="342"/>
      <c r="BE53" s="342"/>
      <c r="BF53" s="342"/>
      <c r="BG53" s="342"/>
      <c r="BH53" s="342"/>
      <c r="BI53" s="342"/>
      <c r="BJ53" s="342"/>
      <c r="BK53" s="342"/>
      <c r="BL53" s="342"/>
      <c r="BM53" s="342"/>
      <c r="BN53" s="342"/>
      <c r="BO53" s="342"/>
      <c r="BP53" s="342"/>
      <c r="BQ53" s="342"/>
      <c r="BR53" s="342"/>
      <c r="BS53" s="342"/>
      <c r="BT53" s="342"/>
    </row>
    <row r="54" spans="3:72" ht="14.25" x14ac:dyDescent="0.25">
      <c r="C54" s="339"/>
      <c r="D54" s="340"/>
      <c r="E54" s="341"/>
      <c r="F54" s="339"/>
      <c r="G54" s="342"/>
      <c r="H54" s="342"/>
      <c r="I54" s="342"/>
      <c r="J54" s="342"/>
      <c r="K54" s="342"/>
      <c r="L54" s="342"/>
      <c r="M54" s="342"/>
      <c r="N54" s="342"/>
      <c r="O54" s="342"/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39" t="str">
        <f t="shared" si="3"/>
        <v/>
      </c>
      <c r="AM54" s="343"/>
      <c r="AN54" s="345"/>
      <c r="AO54" s="339"/>
      <c r="AP54" s="342"/>
      <c r="AQ54" s="342"/>
      <c r="AR54" s="342"/>
      <c r="AS54" s="342"/>
      <c r="AT54" s="342"/>
      <c r="AU54" s="342"/>
      <c r="AV54" s="342"/>
      <c r="AW54" s="342"/>
      <c r="AX54" s="342"/>
      <c r="AY54" s="342"/>
      <c r="AZ54" s="342"/>
      <c r="BA54" s="342"/>
      <c r="BB54" s="342"/>
      <c r="BC54" s="342"/>
      <c r="BD54" s="342"/>
      <c r="BE54" s="342"/>
      <c r="BF54" s="342"/>
      <c r="BG54" s="342"/>
      <c r="BH54" s="342"/>
      <c r="BI54" s="342"/>
      <c r="BJ54" s="342"/>
      <c r="BK54" s="342"/>
      <c r="BL54" s="342"/>
      <c r="BM54" s="342"/>
      <c r="BN54" s="342"/>
      <c r="BO54" s="342"/>
      <c r="BP54" s="342"/>
      <c r="BQ54" s="342"/>
      <c r="BR54" s="342"/>
      <c r="BS54" s="342"/>
      <c r="BT54" s="342"/>
    </row>
    <row r="55" spans="3:72" ht="14.25" x14ac:dyDescent="0.25">
      <c r="C55" s="339"/>
      <c r="D55" s="340"/>
      <c r="E55" s="341"/>
      <c r="F55" s="339"/>
      <c r="G55" s="342"/>
      <c r="H55" s="342"/>
      <c r="I55" s="342"/>
      <c r="J55" s="342"/>
      <c r="K55" s="342"/>
      <c r="L55" s="342"/>
      <c r="M55" s="342"/>
      <c r="N55" s="342"/>
      <c r="O55" s="342"/>
      <c r="P55" s="342"/>
      <c r="Q55" s="342"/>
      <c r="R55" s="342"/>
      <c r="S55" s="342"/>
      <c r="T55" s="342"/>
      <c r="U55" s="342"/>
      <c r="V55" s="342"/>
      <c r="W55" s="342"/>
      <c r="X55" s="342"/>
      <c r="Y55" s="342"/>
      <c r="Z55" s="342"/>
      <c r="AA55" s="342"/>
      <c r="AB55" s="342"/>
      <c r="AC55" s="342"/>
      <c r="AD55" s="342"/>
      <c r="AE55" s="342"/>
      <c r="AF55" s="342"/>
      <c r="AG55" s="342"/>
      <c r="AH55" s="342"/>
      <c r="AI55" s="342"/>
      <c r="AJ55" s="342"/>
      <c r="AK55" s="342"/>
      <c r="AL55" s="339" t="str">
        <f t="shared" si="3"/>
        <v/>
      </c>
      <c r="AM55" s="343"/>
      <c r="AN55" s="345"/>
      <c r="AO55" s="339"/>
      <c r="AP55" s="342"/>
      <c r="AQ55" s="342"/>
      <c r="AR55" s="342"/>
      <c r="AS55" s="342"/>
      <c r="AT55" s="342"/>
      <c r="AU55" s="342"/>
      <c r="AV55" s="342"/>
      <c r="AW55" s="342"/>
      <c r="AX55" s="342"/>
      <c r="AY55" s="342"/>
      <c r="AZ55" s="342"/>
      <c r="BA55" s="342"/>
      <c r="BB55" s="342"/>
      <c r="BC55" s="342"/>
      <c r="BD55" s="342"/>
      <c r="BE55" s="342"/>
      <c r="BF55" s="342"/>
      <c r="BG55" s="342"/>
      <c r="BH55" s="342"/>
      <c r="BI55" s="342"/>
      <c r="BJ55" s="342"/>
      <c r="BK55" s="342"/>
      <c r="BL55" s="342"/>
      <c r="BM55" s="342"/>
      <c r="BN55" s="342"/>
      <c r="BO55" s="342"/>
      <c r="BP55" s="342"/>
      <c r="BQ55" s="342"/>
      <c r="BR55" s="342"/>
      <c r="BS55" s="342"/>
      <c r="BT55" s="342"/>
    </row>
    <row r="56" spans="3:72" ht="14.25" x14ac:dyDescent="0.25">
      <c r="C56" s="339"/>
      <c r="D56" s="340"/>
      <c r="E56" s="341"/>
      <c r="F56" s="339"/>
      <c r="G56" s="342"/>
      <c r="H56" s="342"/>
      <c r="I56" s="342"/>
      <c r="J56" s="342"/>
      <c r="K56" s="342"/>
      <c r="L56" s="342"/>
      <c r="M56" s="342"/>
      <c r="N56" s="342"/>
      <c r="O56" s="342"/>
      <c r="P56" s="342"/>
      <c r="Q56" s="342"/>
      <c r="R56" s="342"/>
      <c r="S56" s="342"/>
      <c r="T56" s="342"/>
      <c r="U56" s="342"/>
      <c r="V56" s="342"/>
      <c r="W56" s="342"/>
      <c r="X56" s="342"/>
      <c r="Y56" s="342"/>
      <c r="Z56" s="342"/>
      <c r="AA56" s="342"/>
      <c r="AB56" s="342"/>
      <c r="AC56" s="342"/>
      <c r="AD56" s="342"/>
      <c r="AE56" s="342"/>
      <c r="AF56" s="342"/>
      <c r="AG56" s="342"/>
      <c r="AH56" s="342"/>
      <c r="AI56" s="342"/>
      <c r="AJ56" s="342"/>
      <c r="AK56" s="342"/>
      <c r="AL56" s="339" t="str">
        <f t="shared" si="3"/>
        <v/>
      </c>
      <c r="AM56" s="343"/>
      <c r="AN56" s="345"/>
      <c r="AO56" s="339"/>
      <c r="AP56" s="342"/>
      <c r="AQ56" s="342"/>
      <c r="AR56" s="342"/>
      <c r="AS56" s="342"/>
      <c r="AT56" s="342"/>
      <c r="AU56" s="342"/>
      <c r="AV56" s="342"/>
      <c r="AW56" s="342"/>
      <c r="AX56" s="342"/>
      <c r="AY56" s="342"/>
      <c r="AZ56" s="342"/>
      <c r="BA56" s="342"/>
      <c r="BB56" s="342"/>
      <c r="BC56" s="342"/>
      <c r="BD56" s="342"/>
      <c r="BE56" s="342"/>
      <c r="BF56" s="342"/>
      <c r="BG56" s="342"/>
      <c r="BH56" s="342"/>
      <c r="BI56" s="342"/>
      <c r="BJ56" s="342"/>
      <c r="BK56" s="342"/>
      <c r="BL56" s="342"/>
      <c r="BM56" s="342"/>
      <c r="BN56" s="342"/>
      <c r="BO56" s="342"/>
      <c r="BP56" s="342"/>
      <c r="BQ56" s="342"/>
      <c r="BR56" s="342"/>
      <c r="BS56" s="342"/>
      <c r="BT56" s="342"/>
    </row>
    <row r="57" spans="3:72" ht="14.25" x14ac:dyDescent="0.25">
      <c r="C57" s="339"/>
      <c r="D57" s="340"/>
      <c r="E57" s="341"/>
      <c r="F57" s="339"/>
      <c r="G57" s="342"/>
      <c r="H57" s="342"/>
      <c r="I57" s="342"/>
      <c r="J57" s="342"/>
      <c r="K57" s="342"/>
      <c r="L57" s="342"/>
      <c r="M57" s="342"/>
      <c r="N57" s="342"/>
      <c r="O57" s="342"/>
      <c r="P57" s="342"/>
      <c r="Q57" s="342"/>
      <c r="R57" s="342"/>
      <c r="S57" s="342"/>
      <c r="T57" s="342"/>
      <c r="U57" s="342"/>
      <c r="V57" s="342"/>
      <c r="W57" s="342"/>
      <c r="X57" s="342"/>
      <c r="Y57" s="342"/>
      <c r="Z57" s="342"/>
      <c r="AA57" s="342"/>
      <c r="AB57" s="342"/>
      <c r="AC57" s="342"/>
      <c r="AD57" s="342"/>
      <c r="AE57" s="342"/>
      <c r="AF57" s="342"/>
      <c r="AG57" s="342"/>
      <c r="AH57" s="342"/>
      <c r="AI57" s="342"/>
      <c r="AJ57" s="342"/>
      <c r="AK57" s="342"/>
      <c r="AL57" s="339" t="str">
        <f t="shared" si="3"/>
        <v/>
      </c>
      <c r="AM57" s="343"/>
      <c r="AN57" s="344"/>
      <c r="AO57" s="339"/>
      <c r="AP57" s="342"/>
      <c r="AQ57" s="342"/>
      <c r="AR57" s="342"/>
      <c r="AS57" s="342"/>
      <c r="AT57" s="342"/>
      <c r="AU57" s="342"/>
      <c r="AV57" s="342"/>
      <c r="AW57" s="342"/>
      <c r="AX57" s="342"/>
      <c r="AY57" s="342"/>
      <c r="AZ57" s="342"/>
      <c r="BA57" s="342"/>
      <c r="BB57" s="342"/>
      <c r="BC57" s="342"/>
      <c r="BD57" s="342"/>
      <c r="BE57" s="342"/>
      <c r="BF57" s="342"/>
      <c r="BG57" s="342"/>
      <c r="BH57" s="342"/>
      <c r="BI57" s="342"/>
      <c r="BJ57" s="342"/>
      <c r="BK57" s="342"/>
      <c r="BL57" s="342"/>
      <c r="BM57" s="342"/>
      <c r="BN57" s="342"/>
      <c r="BO57" s="342"/>
      <c r="BP57" s="342"/>
      <c r="BQ57" s="342"/>
      <c r="BR57" s="342"/>
      <c r="BS57" s="342"/>
      <c r="BT57" s="342"/>
    </row>
    <row r="58" spans="3:72" ht="14.25" x14ac:dyDescent="0.25">
      <c r="C58" s="339"/>
      <c r="D58" s="340"/>
      <c r="E58" s="341"/>
      <c r="F58" s="339"/>
      <c r="G58" s="342"/>
      <c r="H58" s="342"/>
      <c r="I58" s="342"/>
      <c r="J58" s="342"/>
      <c r="K58" s="342"/>
      <c r="L58" s="342"/>
      <c r="M58" s="342"/>
      <c r="N58" s="342"/>
      <c r="O58" s="342"/>
      <c r="P58" s="342"/>
      <c r="Q58" s="342"/>
      <c r="R58" s="342"/>
      <c r="S58" s="342"/>
      <c r="T58" s="342"/>
      <c r="U58" s="342"/>
      <c r="V58" s="342"/>
      <c r="W58" s="342"/>
      <c r="X58" s="342"/>
      <c r="Y58" s="342"/>
      <c r="Z58" s="342"/>
      <c r="AA58" s="342"/>
      <c r="AB58" s="342"/>
      <c r="AC58" s="342"/>
      <c r="AD58" s="342"/>
      <c r="AE58" s="342"/>
      <c r="AF58" s="342"/>
      <c r="AG58" s="342"/>
      <c r="AH58" s="342"/>
      <c r="AI58" s="342"/>
      <c r="AJ58" s="342"/>
      <c r="AK58" s="342"/>
      <c r="AL58" s="339" t="str">
        <f t="shared" si="3"/>
        <v/>
      </c>
      <c r="AM58" s="343"/>
      <c r="AN58" s="344"/>
      <c r="AO58" s="339"/>
      <c r="AP58" s="342"/>
      <c r="AQ58" s="342"/>
      <c r="AR58" s="342"/>
      <c r="AS58" s="342"/>
      <c r="AT58" s="342"/>
      <c r="AU58" s="342"/>
      <c r="AV58" s="342"/>
      <c r="AW58" s="342"/>
      <c r="AX58" s="342"/>
      <c r="AY58" s="342"/>
      <c r="AZ58" s="342"/>
      <c r="BA58" s="342"/>
      <c r="BB58" s="342"/>
      <c r="BC58" s="342"/>
      <c r="BD58" s="342"/>
      <c r="BE58" s="342"/>
      <c r="BF58" s="342"/>
      <c r="BG58" s="342"/>
      <c r="BH58" s="342"/>
      <c r="BI58" s="342"/>
      <c r="BJ58" s="342"/>
      <c r="BK58" s="342"/>
      <c r="BL58" s="342"/>
      <c r="BM58" s="342"/>
      <c r="BN58" s="342"/>
      <c r="BO58" s="342"/>
      <c r="BP58" s="342"/>
      <c r="BQ58" s="342"/>
      <c r="BR58" s="342"/>
      <c r="BS58" s="342"/>
      <c r="BT58" s="342"/>
    </row>
    <row r="59" spans="3:72" ht="14.25" x14ac:dyDescent="0.25">
      <c r="C59" s="339"/>
      <c r="D59" s="340"/>
      <c r="E59" s="341"/>
      <c r="F59" s="339"/>
      <c r="G59" s="342"/>
      <c r="H59" s="342"/>
      <c r="I59" s="342"/>
      <c r="J59" s="342"/>
      <c r="K59" s="342"/>
      <c r="L59" s="342"/>
      <c r="M59" s="342"/>
      <c r="N59" s="342"/>
      <c r="O59" s="342"/>
      <c r="P59" s="342"/>
      <c r="Q59" s="342"/>
      <c r="R59" s="342"/>
      <c r="S59" s="342"/>
      <c r="T59" s="342"/>
      <c r="U59" s="342"/>
      <c r="V59" s="342"/>
      <c r="W59" s="342"/>
      <c r="X59" s="342"/>
      <c r="Y59" s="342"/>
      <c r="Z59" s="342"/>
      <c r="AA59" s="342"/>
      <c r="AB59" s="342"/>
      <c r="AC59" s="342"/>
      <c r="AD59" s="342"/>
      <c r="AE59" s="342"/>
      <c r="AF59" s="342"/>
      <c r="AG59" s="342"/>
      <c r="AH59" s="342"/>
      <c r="AI59" s="342"/>
      <c r="AJ59" s="342"/>
      <c r="AK59" s="342"/>
      <c r="AL59" s="339" t="str">
        <f t="shared" si="3"/>
        <v/>
      </c>
      <c r="AM59" s="343"/>
      <c r="AN59" s="344"/>
      <c r="AO59" s="339"/>
      <c r="AP59" s="342"/>
      <c r="AQ59" s="342"/>
      <c r="AR59" s="342"/>
      <c r="AS59" s="342"/>
      <c r="AT59" s="342"/>
      <c r="AU59" s="342"/>
      <c r="AV59" s="342"/>
      <c r="AW59" s="342"/>
      <c r="AX59" s="342"/>
      <c r="AY59" s="342"/>
      <c r="AZ59" s="342"/>
      <c r="BA59" s="342"/>
      <c r="BB59" s="342"/>
      <c r="BC59" s="342"/>
      <c r="BD59" s="342"/>
      <c r="BE59" s="342"/>
      <c r="BF59" s="342"/>
      <c r="BG59" s="342"/>
      <c r="BH59" s="342"/>
      <c r="BI59" s="342"/>
      <c r="BJ59" s="342"/>
      <c r="BK59" s="342"/>
      <c r="BL59" s="342"/>
      <c r="BM59" s="342"/>
      <c r="BN59" s="342"/>
      <c r="BO59" s="342"/>
      <c r="BP59" s="342"/>
      <c r="BQ59" s="342"/>
      <c r="BR59" s="342"/>
      <c r="BS59" s="342"/>
      <c r="BT59" s="342"/>
    </row>
    <row r="60" spans="3:72" ht="14.25" x14ac:dyDescent="0.25">
      <c r="C60" s="339"/>
      <c r="D60" s="340"/>
      <c r="E60" s="341"/>
      <c r="F60" s="339"/>
      <c r="G60" s="342"/>
      <c r="H60" s="342"/>
      <c r="I60" s="342"/>
      <c r="J60" s="342"/>
      <c r="K60" s="342"/>
      <c r="L60" s="342"/>
      <c r="M60" s="342"/>
      <c r="N60" s="342"/>
      <c r="O60" s="342"/>
      <c r="P60" s="342"/>
      <c r="Q60" s="342"/>
      <c r="R60" s="342"/>
      <c r="S60" s="342"/>
      <c r="T60" s="342"/>
      <c r="U60" s="342"/>
      <c r="V60" s="342"/>
      <c r="W60" s="342"/>
      <c r="X60" s="342"/>
      <c r="Y60" s="342"/>
      <c r="Z60" s="342"/>
      <c r="AA60" s="342"/>
      <c r="AB60" s="342"/>
      <c r="AC60" s="342"/>
      <c r="AD60" s="342"/>
      <c r="AE60" s="342"/>
      <c r="AF60" s="342"/>
      <c r="AG60" s="342"/>
      <c r="AH60" s="342"/>
      <c r="AI60" s="342"/>
      <c r="AJ60" s="342"/>
      <c r="AK60" s="342"/>
      <c r="AL60" s="339" t="str">
        <f t="shared" si="3"/>
        <v/>
      </c>
      <c r="AM60" s="343"/>
      <c r="AN60" s="345"/>
      <c r="AO60" s="339"/>
      <c r="AP60" s="342"/>
      <c r="AQ60" s="342"/>
      <c r="AR60" s="342"/>
      <c r="AS60" s="342"/>
      <c r="AT60" s="342"/>
      <c r="AU60" s="342"/>
      <c r="AV60" s="342"/>
      <c r="AW60" s="342"/>
      <c r="AX60" s="342"/>
      <c r="AY60" s="342"/>
      <c r="AZ60" s="342"/>
      <c r="BA60" s="342"/>
      <c r="BB60" s="342"/>
      <c r="BC60" s="342"/>
      <c r="BD60" s="342"/>
      <c r="BE60" s="342"/>
      <c r="BF60" s="342"/>
      <c r="BG60" s="342"/>
      <c r="BH60" s="342"/>
      <c r="BI60" s="342"/>
      <c r="BJ60" s="342"/>
      <c r="BK60" s="342"/>
      <c r="BL60" s="342"/>
      <c r="BM60" s="342"/>
      <c r="BN60" s="342"/>
      <c r="BO60" s="342"/>
      <c r="BP60" s="342"/>
      <c r="BQ60" s="342"/>
      <c r="BR60" s="342"/>
      <c r="BS60" s="342"/>
      <c r="BT60" s="342"/>
    </row>
    <row r="61" spans="3:72" ht="14.25" x14ac:dyDescent="0.25">
      <c r="C61" s="339"/>
      <c r="D61" s="340"/>
      <c r="E61" s="341"/>
      <c r="F61" s="339"/>
      <c r="G61" s="342"/>
      <c r="H61" s="342"/>
      <c r="I61" s="342"/>
      <c r="J61" s="342"/>
      <c r="K61" s="342"/>
      <c r="L61" s="342"/>
      <c r="M61" s="342"/>
      <c r="N61" s="342"/>
      <c r="O61" s="342"/>
      <c r="P61" s="342"/>
      <c r="Q61" s="342"/>
      <c r="R61" s="342"/>
      <c r="S61" s="342"/>
      <c r="T61" s="342"/>
      <c r="U61" s="342"/>
      <c r="V61" s="342"/>
      <c r="W61" s="342"/>
      <c r="X61" s="342"/>
      <c r="Y61" s="342"/>
      <c r="Z61" s="342"/>
      <c r="AA61" s="342"/>
      <c r="AB61" s="342"/>
      <c r="AC61" s="342"/>
      <c r="AD61" s="342"/>
      <c r="AE61" s="342"/>
      <c r="AF61" s="342"/>
      <c r="AG61" s="342"/>
      <c r="AH61" s="342"/>
      <c r="AI61" s="342"/>
      <c r="AJ61" s="342"/>
      <c r="AK61" s="342"/>
      <c r="AL61" s="339" t="str">
        <f t="shared" si="3"/>
        <v/>
      </c>
      <c r="AM61" s="343"/>
      <c r="AN61" s="345"/>
      <c r="AO61" s="339"/>
      <c r="AP61" s="342"/>
      <c r="AQ61" s="342"/>
      <c r="AR61" s="342"/>
      <c r="AS61" s="342"/>
      <c r="AT61" s="342"/>
      <c r="AU61" s="342"/>
      <c r="AV61" s="342"/>
      <c r="AW61" s="342"/>
      <c r="AX61" s="342"/>
      <c r="AY61" s="342"/>
      <c r="AZ61" s="342"/>
      <c r="BA61" s="342"/>
      <c r="BB61" s="342"/>
      <c r="BC61" s="342"/>
      <c r="BD61" s="342"/>
      <c r="BE61" s="342"/>
      <c r="BF61" s="342"/>
      <c r="BG61" s="342"/>
      <c r="BH61" s="342"/>
      <c r="BI61" s="342"/>
      <c r="BJ61" s="342"/>
      <c r="BK61" s="342"/>
      <c r="BL61" s="342"/>
      <c r="BM61" s="342"/>
      <c r="BN61" s="342"/>
      <c r="BO61" s="342"/>
      <c r="BP61" s="342"/>
      <c r="BQ61" s="342"/>
      <c r="BR61" s="342"/>
      <c r="BS61" s="342"/>
      <c r="BT61" s="342"/>
    </row>
    <row r="62" spans="3:72" ht="14.25" x14ac:dyDescent="0.25">
      <c r="C62" s="339"/>
      <c r="D62" s="340"/>
      <c r="E62" s="341"/>
      <c r="F62" s="339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  <c r="AG62" s="342"/>
      <c r="AH62" s="342"/>
      <c r="AI62" s="342"/>
      <c r="AJ62" s="342"/>
      <c r="AK62" s="342"/>
      <c r="AL62" s="339" t="str">
        <f t="shared" si="3"/>
        <v/>
      </c>
      <c r="AM62" s="343"/>
      <c r="AN62" s="345"/>
      <c r="AO62" s="339"/>
      <c r="AP62" s="342"/>
      <c r="AQ62" s="342"/>
      <c r="AR62" s="342"/>
      <c r="AS62" s="342"/>
      <c r="AT62" s="342"/>
      <c r="AU62" s="342"/>
      <c r="AV62" s="342"/>
      <c r="AW62" s="342"/>
      <c r="AX62" s="342"/>
      <c r="AY62" s="342"/>
      <c r="AZ62" s="342"/>
      <c r="BA62" s="342"/>
      <c r="BB62" s="342"/>
      <c r="BC62" s="342"/>
      <c r="BD62" s="342"/>
      <c r="BE62" s="342"/>
      <c r="BF62" s="342"/>
      <c r="BG62" s="342"/>
      <c r="BH62" s="342"/>
      <c r="BI62" s="342"/>
      <c r="BJ62" s="342"/>
      <c r="BK62" s="342"/>
      <c r="BL62" s="342"/>
      <c r="BM62" s="342"/>
      <c r="BN62" s="342"/>
      <c r="BO62" s="342"/>
      <c r="BP62" s="342"/>
      <c r="BQ62" s="342"/>
      <c r="BR62" s="342"/>
      <c r="BS62" s="342"/>
      <c r="BT62" s="342"/>
    </row>
    <row r="63" spans="3:72" ht="14.25" x14ac:dyDescent="0.25">
      <c r="C63" s="339"/>
      <c r="D63" s="340"/>
      <c r="E63" s="341"/>
      <c r="F63" s="339"/>
      <c r="G63" s="342"/>
      <c r="H63" s="342"/>
      <c r="I63" s="342"/>
      <c r="J63" s="342"/>
      <c r="K63" s="342"/>
      <c r="L63" s="342"/>
      <c r="M63" s="342"/>
      <c r="N63" s="342"/>
      <c r="O63" s="342"/>
      <c r="P63" s="342"/>
      <c r="Q63" s="342"/>
      <c r="R63" s="342"/>
      <c r="S63" s="342"/>
      <c r="T63" s="342"/>
      <c r="U63" s="342"/>
      <c r="V63" s="342"/>
      <c r="W63" s="342"/>
      <c r="X63" s="342"/>
      <c r="Y63" s="342"/>
      <c r="Z63" s="342"/>
      <c r="AA63" s="342"/>
      <c r="AB63" s="342"/>
      <c r="AC63" s="342"/>
      <c r="AD63" s="342"/>
      <c r="AE63" s="342"/>
      <c r="AF63" s="342"/>
      <c r="AG63" s="342"/>
      <c r="AH63" s="342"/>
      <c r="AI63" s="342"/>
      <c r="AJ63" s="342"/>
      <c r="AK63" s="342"/>
      <c r="AL63" s="339" t="str">
        <f t="shared" si="3"/>
        <v/>
      </c>
      <c r="AM63" s="343"/>
      <c r="AN63" s="345"/>
      <c r="AO63" s="339"/>
      <c r="AP63" s="342"/>
      <c r="AQ63" s="342"/>
      <c r="AR63" s="342"/>
      <c r="AS63" s="342"/>
      <c r="AT63" s="342"/>
      <c r="AU63" s="342"/>
      <c r="AV63" s="342"/>
      <c r="AW63" s="342"/>
      <c r="AX63" s="342"/>
      <c r="AY63" s="342"/>
      <c r="AZ63" s="342"/>
      <c r="BA63" s="342"/>
      <c r="BB63" s="342"/>
      <c r="BC63" s="342"/>
      <c r="BD63" s="342"/>
      <c r="BE63" s="342"/>
      <c r="BF63" s="342"/>
      <c r="BG63" s="342"/>
      <c r="BH63" s="342"/>
      <c r="BI63" s="342"/>
      <c r="BJ63" s="342"/>
      <c r="BK63" s="342"/>
      <c r="BL63" s="342"/>
      <c r="BM63" s="342"/>
      <c r="BN63" s="342"/>
      <c r="BO63" s="342"/>
      <c r="BP63" s="342"/>
      <c r="BQ63" s="342"/>
      <c r="BR63" s="342"/>
      <c r="BS63" s="342"/>
      <c r="BT63" s="342"/>
    </row>
    <row r="64" spans="3:72" ht="14.25" x14ac:dyDescent="0.25">
      <c r="C64" s="339"/>
      <c r="D64" s="340"/>
      <c r="E64" s="341"/>
      <c r="F64" s="339"/>
      <c r="G64" s="342"/>
      <c r="H64" s="342"/>
      <c r="I64" s="342"/>
      <c r="J64" s="342"/>
      <c r="K64" s="342"/>
      <c r="L64" s="342"/>
      <c r="M64" s="342"/>
      <c r="N64" s="342"/>
      <c r="O64" s="342"/>
      <c r="P64" s="342"/>
      <c r="Q64" s="342"/>
      <c r="R64" s="342"/>
      <c r="S64" s="342"/>
      <c r="T64" s="342"/>
      <c r="U64" s="342"/>
      <c r="V64" s="342"/>
      <c r="W64" s="342"/>
      <c r="X64" s="342"/>
      <c r="Y64" s="342"/>
      <c r="Z64" s="342"/>
      <c r="AA64" s="342"/>
      <c r="AB64" s="342"/>
      <c r="AC64" s="342"/>
      <c r="AD64" s="342"/>
      <c r="AE64" s="342"/>
      <c r="AF64" s="342"/>
      <c r="AG64" s="342"/>
      <c r="AH64" s="342"/>
      <c r="AI64" s="342"/>
      <c r="AJ64" s="342"/>
      <c r="AK64" s="342"/>
      <c r="AL64" s="339" t="str">
        <f t="shared" si="3"/>
        <v/>
      </c>
      <c r="AM64" s="343"/>
      <c r="AN64" s="345"/>
      <c r="AO64" s="339"/>
      <c r="AP64" s="342"/>
      <c r="AQ64" s="342"/>
      <c r="AR64" s="342"/>
      <c r="AS64" s="342"/>
      <c r="AT64" s="342"/>
      <c r="AU64" s="342"/>
      <c r="AV64" s="342"/>
      <c r="AW64" s="342"/>
      <c r="AX64" s="342"/>
      <c r="AY64" s="342"/>
      <c r="AZ64" s="342"/>
      <c r="BA64" s="342"/>
      <c r="BB64" s="342"/>
      <c r="BC64" s="342"/>
      <c r="BD64" s="342"/>
      <c r="BE64" s="342"/>
      <c r="BF64" s="342"/>
      <c r="BG64" s="342"/>
      <c r="BH64" s="342"/>
      <c r="BI64" s="342"/>
      <c r="BJ64" s="342"/>
      <c r="BK64" s="342"/>
      <c r="BL64" s="342"/>
      <c r="BM64" s="342"/>
      <c r="BN64" s="342"/>
      <c r="BO64" s="342"/>
      <c r="BP64" s="342"/>
      <c r="BQ64" s="342"/>
      <c r="BR64" s="342"/>
      <c r="BS64" s="342"/>
      <c r="BT64" s="342"/>
    </row>
    <row r="65" spans="3:72" ht="14.25" x14ac:dyDescent="0.25">
      <c r="C65" s="339"/>
      <c r="D65" s="340"/>
      <c r="E65" s="341"/>
      <c r="F65" s="339"/>
      <c r="G65" s="342"/>
      <c r="H65" s="342"/>
      <c r="I65" s="342"/>
      <c r="J65" s="342"/>
      <c r="K65" s="342"/>
      <c r="L65" s="342"/>
      <c r="M65" s="342"/>
      <c r="N65" s="342"/>
      <c r="O65" s="342"/>
      <c r="P65" s="342"/>
      <c r="Q65" s="342"/>
      <c r="R65" s="342"/>
      <c r="S65" s="342"/>
      <c r="T65" s="342"/>
      <c r="U65" s="342"/>
      <c r="V65" s="342"/>
      <c r="W65" s="342"/>
      <c r="X65" s="342"/>
      <c r="Y65" s="342"/>
      <c r="Z65" s="342"/>
      <c r="AA65" s="342"/>
      <c r="AB65" s="342"/>
      <c r="AC65" s="342"/>
      <c r="AD65" s="342"/>
      <c r="AE65" s="342"/>
      <c r="AF65" s="342"/>
      <c r="AG65" s="342"/>
      <c r="AH65" s="342"/>
      <c r="AI65" s="342"/>
      <c r="AJ65" s="342"/>
      <c r="AK65" s="342"/>
      <c r="AL65" s="339" t="str">
        <f t="shared" si="3"/>
        <v/>
      </c>
      <c r="AM65" s="343"/>
      <c r="AN65" s="345"/>
      <c r="AO65" s="339"/>
      <c r="AP65" s="342"/>
      <c r="AQ65" s="342"/>
      <c r="AR65" s="342"/>
      <c r="AS65" s="342"/>
      <c r="AT65" s="342"/>
      <c r="AU65" s="342"/>
      <c r="AV65" s="342"/>
      <c r="AW65" s="342"/>
      <c r="AX65" s="342"/>
      <c r="AY65" s="342"/>
      <c r="AZ65" s="342"/>
      <c r="BA65" s="342"/>
      <c r="BB65" s="342"/>
      <c r="BC65" s="342"/>
      <c r="BD65" s="342"/>
      <c r="BE65" s="342"/>
      <c r="BF65" s="342"/>
      <c r="BG65" s="342"/>
      <c r="BH65" s="342"/>
      <c r="BI65" s="342"/>
      <c r="BJ65" s="342"/>
      <c r="BK65" s="342"/>
      <c r="BL65" s="342"/>
      <c r="BM65" s="342"/>
      <c r="BN65" s="342"/>
      <c r="BO65" s="342"/>
      <c r="BP65" s="342"/>
      <c r="BQ65" s="342"/>
      <c r="BR65" s="342"/>
      <c r="BS65" s="342"/>
      <c r="BT65" s="342"/>
    </row>
    <row r="66" spans="3:72" ht="14.25" x14ac:dyDescent="0.25">
      <c r="C66" s="339"/>
      <c r="D66" s="340"/>
      <c r="E66" s="341"/>
      <c r="F66" s="339"/>
      <c r="G66" s="342"/>
      <c r="H66" s="342"/>
      <c r="I66" s="342"/>
      <c r="J66" s="342"/>
      <c r="K66" s="342"/>
      <c r="L66" s="342"/>
      <c r="M66" s="342"/>
      <c r="N66" s="342"/>
      <c r="O66" s="342"/>
      <c r="P66" s="342"/>
      <c r="Q66" s="342"/>
      <c r="R66" s="342"/>
      <c r="S66" s="342"/>
      <c r="T66" s="342"/>
      <c r="U66" s="342"/>
      <c r="V66" s="342"/>
      <c r="W66" s="342"/>
      <c r="X66" s="342"/>
      <c r="Y66" s="342"/>
      <c r="Z66" s="342"/>
      <c r="AA66" s="342"/>
      <c r="AB66" s="342"/>
      <c r="AC66" s="342"/>
      <c r="AD66" s="342"/>
      <c r="AE66" s="342"/>
      <c r="AF66" s="342"/>
      <c r="AG66" s="342"/>
      <c r="AH66" s="342"/>
      <c r="AI66" s="342"/>
      <c r="AJ66" s="342"/>
      <c r="AK66" s="342"/>
      <c r="AL66" s="339" t="str">
        <f t="shared" si="3"/>
        <v/>
      </c>
      <c r="AM66" s="343"/>
      <c r="AN66" s="345"/>
      <c r="AO66" s="339"/>
      <c r="AP66" s="342"/>
      <c r="AQ66" s="342"/>
      <c r="AR66" s="342"/>
      <c r="AS66" s="342"/>
      <c r="AT66" s="342"/>
      <c r="AU66" s="342"/>
      <c r="AV66" s="342"/>
      <c r="AW66" s="342"/>
      <c r="AX66" s="342"/>
      <c r="AY66" s="342"/>
      <c r="AZ66" s="342"/>
      <c r="BA66" s="342"/>
      <c r="BB66" s="342"/>
      <c r="BC66" s="342"/>
      <c r="BD66" s="342"/>
      <c r="BE66" s="342"/>
      <c r="BF66" s="342"/>
      <c r="BG66" s="342"/>
      <c r="BH66" s="342"/>
      <c r="BI66" s="342"/>
      <c r="BJ66" s="342"/>
      <c r="BK66" s="342"/>
      <c r="BL66" s="342"/>
      <c r="BM66" s="342"/>
      <c r="BN66" s="342"/>
      <c r="BO66" s="342"/>
      <c r="BP66" s="342"/>
      <c r="BQ66" s="342"/>
      <c r="BR66" s="342"/>
      <c r="BS66" s="342"/>
      <c r="BT66" s="342"/>
    </row>
    <row r="67" spans="3:72" ht="14.25" x14ac:dyDescent="0.25">
      <c r="C67" s="339"/>
      <c r="D67" s="340"/>
      <c r="E67" s="341"/>
      <c r="F67" s="339"/>
      <c r="G67" s="342"/>
      <c r="H67" s="342"/>
      <c r="I67" s="342"/>
      <c r="J67" s="342"/>
      <c r="K67" s="342"/>
      <c r="L67" s="342"/>
      <c r="M67" s="342"/>
      <c r="N67" s="342"/>
      <c r="O67" s="342"/>
      <c r="P67" s="342"/>
      <c r="Q67" s="342"/>
      <c r="R67" s="342"/>
      <c r="S67" s="342"/>
      <c r="T67" s="342"/>
      <c r="U67" s="342"/>
      <c r="V67" s="342"/>
      <c r="W67" s="342"/>
      <c r="X67" s="342"/>
      <c r="Y67" s="342"/>
      <c r="Z67" s="342"/>
      <c r="AA67" s="342"/>
      <c r="AB67" s="342"/>
      <c r="AC67" s="342"/>
      <c r="AD67" s="342"/>
      <c r="AE67" s="342"/>
      <c r="AF67" s="342"/>
      <c r="AG67" s="342"/>
      <c r="AH67" s="342"/>
      <c r="AI67" s="342"/>
      <c r="AJ67" s="342"/>
      <c r="AK67" s="342"/>
      <c r="AL67" s="339" t="str">
        <f t="shared" si="3"/>
        <v/>
      </c>
      <c r="AM67" s="343"/>
      <c r="AN67" s="344"/>
      <c r="AO67" s="339"/>
      <c r="AP67" s="342"/>
      <c r="AQ67" s="342"/>
      <c r="AR67" s="342"/>
      <c r="AS67" s="342"/>
      <c r="AT67" s="342"/>
      <c r="AU67" s="342"/>
      <c r="AV67" s="342"/>
      <c r="AW67" s="342"/>
      <c r="AX67" s="342"/>
      <c r="AY67" s="342"/>
      <c r="AZ67" s="342"/>
      <c r="BA67" s="342"/>
      <c r="BB67" s="342"/>
      <c r="BC67" s="342"/>
      <c r="BD67" s="342"/>
      <c r="BE67" s="342"/>
      <c r="BF67" s="342"/>
      <c r="BG67" s="342"/>
      <c r="BH67" s="342"/>
      <c r="BI67" s="342"/>
      <c r="BJ67" s="342"/>
      <c r="BK67" s="342"/>
      <c r="BL67" s="342"/>
      <c r="BM67" s="342"/>
      <c r="BN67" s="342"/>
      <c r="BO67" s="342"/>
      <c r="BP67" s="342"/>
      <c r="BQ67" s="342"/>
      <c r="BR67" s="342"/>
      <c r="BS67" s="342"/>
      <c r="BT67" s="342"/>
    </row>
    <row r="68" spans="3:72" ht="14.25" x14ac:dyDescent="0.25">
      <c r="C68" s="339"/>
      <c r="D68" s="340"/>
      <c r="E68" s="341"/>
      <c r="F68" s="339"/>
      <c r="G68" s="342"/>
      <c r="H68" s="342"/>
      <c r="I68" s="342"/>
      <c r="J68" s="342"/>
      <c r="K68" s="342"/>
      <c r="L68" s="342"/>
      <c r="M68" s="342"/>
      <c r="N68" s="342"/>
      <c r="O68" s="342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2"/>
      <c r="AD68" s="342"/>
      <c r="AE68" s="342"/>
      <c r="AF68" s="342"/>
      <c r="AG68" s="342"/>
      <c r="AH68" s="342"/>
      <c r="AI68" s="342"/>
      <c r="AJ68" s="342"/>
      <c r="AK68" s="342"/>
      <c r="AL68" s="339" t="str">
        <f t="shared" si="3"/>
        <v/>
      </c>
      <c r="AM68" s="343"/>
      <c r="AN68" s="344"/>
      <c r="AO68" s="339"/>
      <c r="AP68" s="342"/>
      <c r="AQ68" s="342"/>
      <c r="AR68" s="342"/>
      <c r="AS68" s="342"/>
      <c r="AT68" s="342"/>
      <c r="AU68" s="342"/>
      <c r="AV68" s="342"/>
      <c r="AW68" s="342"/>
      <c r="AX68" s="342"/>
      <c r="AY68" s="342"/>
      <c r="AZ68" s="342"/>
      <c r="BA68" s="342"/>
      <c r="BB68" s="342"/>
      <c r="BC68" s="342"/>
      <c r="BD68" s="342"/>
      <c r="BE68" s="342"/>
      <c r="BF68" s="342"/>
      <c r="BG68" s="342"/>
      <c r="BH68" s="342"/>
      <c r="BI68" s="342"/>
      <c r="BJ68" s="342"/>
      <c r="BK68" s="342"/>
      <c r="BL68" s="342"/>
      <c r="BM68" s="342"/>
      <c r="BN68" s="342"/>
      <c r="BO68" s="342"/>
      <c r="BP68" s="342"/>
      <c r="BQ68" s="342"/>
      <c r="BR68" s="342"/>
      <c r="BS68" s="342"/>
      <c r="BT68" s="342"/>
    </row>
    <row r="69" spans="3:72" ht="14.25" x14ac:dyDescent="0.25">
      <c r="C69" s="339"/>
      <c r="D69" s="340"/>
      <c r="E69" s="341"/>
      <c r="F69" s="339"/>
      <c r="G69" s="342"/>
      <c r="H69" s="342"/>
      <c r="I69" s="342"/>
      <c r="J69" s="342"/>
      <c r="K69" s="342"/>
      <c r="L69" s="342"/>
      <c r="M69" s="342"/>
      <c r="N69" s="342"/>
      <c r="O69" s="342"/>
      <c r="P69" s="342"/>
      <c r="Q69" s="342"/>
      <c r="R69" s="342"/>
      <c r="S69" s="342"/>
      <c r="T69" s="342"/>
      <c r="U69" s="342"/>
      <c r="V69" s="342"/>
      <c r="W69" s="342"/>
      <c r="X69" s="342"/>
      <c r="Y69" s="342"/>
      <c r="Z69" s="342"/>
      <c r="AA69" s="342"/>
      <c r="AB69" s="342"/>
      <c r="AC69" s="342"/>
      <c r="AD69" s="342"/>
      <c r="AE69" s="342"/>
      <c r="AF69" s="342"/>
      <c r="AG69" s="342"/>
      <c r="AH69" s="342"/>
      <c r="AI69" s="342"/>
      <c r="AJ69" s="342"/>
      <c r="AK69" s="342"/>
      <c r="AL69" s="339" t="str">
        <f t="shared" si="3"/>
        <v/>
      </c>
      <c r="AM69" s="343"/>
      <c r="AN69" s="344"/>
      <c r="AO69" s="339"/>
      <c r="AP69" s="342"/>
      <c r="AQ69" s="342"/>
      <c r="AR69" s="342"/>
      <c r="AS69" s="342"/>
      <c r="AT69" s="342"/>
      <c r="AU69" s="342"/>
      <c r="AV69" s="342"/>
      <c r="AW69" s="342"/>
      <c r="AX69" s="342"/>
      <c r="AY69" s="342"/>
      <c r="AZ69" s="342"/>
      <c r="BA69" s="342"/>
      <c r="BB69" s="342"/>
      <c r="BC69" s="342"/>
      <c r="BD69" s="342"/>
      <c r="BE69" s="342"/>
      <c r="BF69" s="342"/>
      <c r="BG69" s="342"/>
      <c r="BH69" s="342"/>
      <c r="BI69" s="342"/>
      <c r="BJ69" s="342"/>
      <c r="BK69" s="342"/>
      <c r="BL69" s="342"/>
      <c r="BM69" s="342"/>
      <c r="BN69" s="342"/>
      <c r="BO69" s="342"/>
      <c r="BP69" s="342"/>
      <c r="BQ69" s="342"/>
      <c r="BR69" s="342"/>
      <c r="BS69" s="342"/>
      <c r="BT69" s="342"/>
    </row>
    <row r="70" spans="3:72" ht="14.25" x14ac:dyDescent="0.25">
      <c r="C70" s="339"/>
      <c r="D70" s="340"/>
      <c r="E70" s="341"/>
      <c r="F70" s="339"/>
      <c r="G70" s="342"/>
      <c r="H70" s="342"/>
      <c r="I70" s="342"/>
      <c r="J70" s="342"/>
      <c r="K70" s="342"/>
      <c r="L70" s="342"/>
      <c r="M70" s="342"/>
      <c r="N70" s="342"/>
      <c r="O70" s="342"/>
      <c r="P70" s="342"/>
      <c r="Q70" s="342"/>
      <c r="R70" s="342"/>
      <c r="S70" s="342"/>
      <c r="T70" s="342"/>
      <c r="U70" s="342"/>
      <c r="V70" s="342"/>
      <c r="W70" s="342"/>
      <c r="X70" s="342"/>
      <c r="Y70" s="342"/>
      <c r="Z70" s="342"/>
      <c r="AA70" s="342"/>
      <c r="AB70" s="342"/>
      <c r="AC70" s="342"/>
      <c r="AD70" s="342"/>
      <c r="AE70" s="342"/>
      <c r="AF70" s="342"/>
      <c r="AG70" s="342"/>
      <c r="AH70" s="342"/>
      <c r="AI70" s="342"/>
      <c r="AJ70" s="342"/>
      <c r="AK70" s="342"/>
      <c r="AL70" s="339" t="str">
        <f t="shared" si="3"/>
        <v/>
      </c>
      <c r="AM70" s="343"/>
      <c r="AN70" s="344"/>
      <c r="AO70" s="339"/>
      <c r="AP70" s="342"/>
      <c r="AQ70" s="342"/>
      <c r="AR70" s="342"/>
      <c r="AS70" s="342"/>
      <c r="AT70" s="342"/>
      <c r="AU70" s="342"/>
      <c r="AV70" s="342"/>
      <c r="AW70" s="342"/>
      <c r="AX70" s="342"/>
      <c r="AY70" s="342"/>
      <c r="AZ70" s="342"/>
      <c r="BA70" s="342"/>
      <c r="BB70" s="342"/>
      <c r="BC70" s="342"/>
      <c r="BD70" s="342"/>
      <c r="BE70" s="342"/>
      <c r="BF70" s="342"/>
      <c r="BG70" s="342"/>
      <c r="BH70" s="342"/>
      <c r="BI70" s="342"/>
      <c r="BJ70" s="342"/>
      <c r="BK70" s="342"/>
      <c r="BL70" s="342"/>
      <c r="BM70" s="342"/>
      <c r="BN70" s="342"/>
      <c r="BO70" s="342"/>
      <c r="BP70" s="342"/>
      <c r="BQ70" s="342"/>
      <c r="BR70" s="342"/>
      <c r="BS70" s="342"/>
      <c r="BT70" s="342"/>
    </row>
    <row r="71" spans="3:72" ht="14.25" x14ac:dyDescent="0.25">
      <c r="C71" s="339"/>
      <c r="D71" s="340"/>
      <c r="E71" s="341"/>
      <c r="F71" s="339"/>
      <c r="G71" s="342"/>
      <c r="H71" s="342"/>
      <c r="I71" s="342"/>
      <c r="J71" s="342"/>
      <c r="K71" s="342"/>
      <c r="L71" s="342"/>
      <c r="M71" s="342"/>
      <c r="N71" s="342"/>
      <c r="O71" s="342"/>
      <c r="P71" s="342"/>
      <c r="Q71" s="342"/>
      <c r="R71" s="342"/>
      <c r="S71" s="342"/>
      <c r="T71" s="342"/>
      <c r="U71" s="342"/>
      <c r="V71" s="342"/>
      <c r="W71" s="342"/>
      <c r="X71" s="342"/>
      <c r="Y71" s="342"/>
      <c r="Z71" s="342"/>
      <c r="AA71" s="342"/>
      <c r="AB71" s="342"/>
      <c r="AC71" s="342"/>
      <c r="AD71" s="342"/>
      <c r="AE71" s="342"/>
      <c r="AF71" s="342"/>
      <c r="AG71" s="342"/>
      <c r="AH71" s="342"/>
      <c r="AI71" s="342"/>
      <c r="AJ71" s="342"/>
      <c r="AK71" s="342"/>
      <c r="AL71" s="339" t="str">
        <f t="shared" si="3"/>
        <v/>
      </c>
      <c r="AM71" s="343"/>
      <c r="AN71" s="344"/>
      <c r="AO71" s="339"/>
      <c r="AP71" s="342"/>
      <c r="AQ71" s="342"/>
      <c r="AR71" s="342"/>
      <c r="AS71" s="342"/>
      <c r="AT71" s="342"/>
      <c r="AU71" s="342"/>
      <c r="AV71" s="342"/>
      <c r="AW71" s="342"/>
      <c r="AX71" s="342"/>
      <c r="AY71" s="342"/>
      <c r="AZ71" s="342"/>
      <c r="BA71" s="342"/>
      <c r="BB71" s="342"/>
      <c r="BC71" s="342"/>
      <c r="BD71" s="342"/>
      <c r="BE71" s="342"/>
      <c r="BF71" s="342"/>
      <c r="BG71" s="342"/>
      <c r="BH71" s="342"/>
      <c r="BI71" s="342"/>
      <c r="BJ71" s="342"/>
      <c r="BK71" s="342"/>
      <c r="BL71" s="342"/>
      <c r="BM71" s="342"/>
      <c r="BN71" s="342"/>
      <c r="BO71" s="342"/>
      <c r="BP71" s="342"/>
      <c r="BQ71" s="342"/>
      <c r="BR71" s="342"/>
      <c r="BS71" s="342"/>
      <c r="BT71" s="342"/>
    </row>
    <row r="72" spans="3:72" ht="14.25" x14ac:dyDescent="0.25">
      <c r="C72" s="339"/>
      <c r="D72" s="340"/>
      <c r="E72" s="341"/>
      <c r="F72" s="339"/>
      <c r="G72" s="342"/>
      <c r="H72" s="342"/>
      <c r="I72" s="342"/>
      <c r="J72" s="342"/>
      <c r="K72" s="342"/>
      <c r="L72" s="342"/>
      <c r="M72" s="342"/>
      <c r="N72" s="342"/>
      <c r="O72" s="342"/>
      <c r="P72" s="342"/>
      <c r="Q72" s="342"/>
      <c r="R72" s="342"/>
      <c r="S72" s="342"/>
      <c r="T72" s="342"/>
      <c r="U72" s="342"/>
      <c r="V72" s="342"/>
      <c r="W72" s="342"/>
      <c r="X72" s="342"/>
      <c r="Y72" s="342"/>
      <c r="Z72" s="342"/>
      <c r="AA72" s="342"/>
      <c r="AB72" s="342"/>
      <c r="AC72" s="342"/>
      <c r="AD72" s="342"/>
      <c r="AE72" s="342"/>
      <c r="AF72" s="342"/>
      <c r="AG72" s="342"/>
      <c r="AH72" s="342"/>
      <c r="AI72" s="342"/>
      <c r="AJ72" s="342"/>
      <c r="AK72" s="342"/>
      <c r="AL72" s="339" t="str">
        <f t="shared" si="3"/>
        <v/>
      </c>
      <c r="AM72" s="343"/>
      <c r="AN72" s="344"/>
      <c r="AO72" s="339"/>
      <c r="AP72" s="342"/>
      <c r="AQ72" s="342"/>
      <c r="AR72" s="342"/>
      <c r="AS72" s="342"/>
      <c r="AT72" s="342"/>
      <c r="AU72" s="342"/>
      <c r="AV72" s="342"/>
      <c r="AW72" s="342"/>
      <c r="AX72" s="342"/>
      <c r="AY72" s="342"/>
      <c r="AZ72" s="342"/>
      <c r="BA72" s="342"/>
      <c r="BB72" s="342"/>
      <c r="BC72" s="342"/>
      <c r="BD72" s="342"/>
      <c r="BE72" s="342"/>
      <c r="BF72" s="342"/>
      <c r="BG72" s="342"/>
      <c r="BH72" s="342"/>
      <c r="BI72" s="342"/>
      <c r="BJ72" s="342"/>
      <c r="BK72" s="342"/>
      <c r="BL72" s="342"/>
      <c r="BM72" s="342"/>
      <c r="BN72" s="342"/>
      <c r="BO72" s="342"/>
      <c r="BP72" s="342"/>
      <c r="BQ72" s="342"/>
      <c r="BR72" s="342"/>
      <c r="BS72" s="342"/>
      <c r="BT72" s="342"/>
    </row>
    <row r="73" spans="3:72" ht="14.25" x14ac:dyDescent="0.25">
      <c r="C73" s="339"/>
      <c r="D73" s="340"/>
      <c r="E73" s="341"/>
      <c r="F73" s="339"/>
      <c r="G73" s="342"/>
      <c r="H73" s="342"/>
      <c r="I73" s="342"/>
      <c r="J73" s="342"/>
      <c r="K73" s="342"/>
      <c r="L73" s="342"/>
      <c r="M73" s="342"/>
      <c r="N73" s="342"/>
      <c r="O73" s="342"/>
      <c r="P73" s="342"/>
      <c r="Q73" s="342"/>
      <c r="R73" s="342"/>
      <c r="S73" s="342"/>
      <c r="T73" s="342"/>
      <c r="U73" s="342"/>
      <c r="V73" s="342"/>
      <c r="W73" s="342"/>
      <c r="X73" s="342"/>
      <c r="Y73" s="342"/>
      <c r="Z73" s="342"/>
      <c r="AA73" s="342"/>
      <c r="AB73" s="342"/>
      <c r="AC73" s="342"/>
      <c r="AD73" s="342"/>
      <c r="AE73" s="342"/>
      <c r="AF73" s="342"/>
      <c r="AG73" s="342"/>
      <c r="AH73" s="342"/>
      <c r="AI73" s="342"/>
      <c r="AJ73" s="342"/>
      <c r="AK73" s="342"/>
      <c r="AL73" s="339" t="str">
        <f t="shared" si="3"/>
        <v/>
      </c>
      <c r="AM73" s="343"/>
      <c r="AN73" s="344"/>
      <c r="AO73" s="339"/>
      <c r="AP73" s="342"/>
      <c r="AQ73" s="342"/>
      <c r="AR73" s="342"/>
      <c r="AS73" s="342"/>
      <c r="AT73" s="342"/>
      <c r="AU73" s="342"/>
      <c r="AV73" s="342"/>
      <c r="AW73" s="342"/>
      <c r="AX73" s="342"/>
      <c r="AY73" s="342"/>
      <c r="AZ73" s="342"/>
      <c r="BA73" s="342"/>
      <c r="BB73" s="342"/>
      <c r="BC73" s="342"/>
      <c r="BD73" s="342"/>
      <c r="BE73" s="342"/>
      <c r="BF73" s="342"/>
      <c r="BG73" s="342"/>
      <c r="BH73" s="342"/>
      <c r="BI73" s="342"/>
      <c r="BJ73" s="342"/>
      <c r="BK73" s="342"/>
      <c r="BL73" s="342"/>
      <c r="BM73" s="342"/>
      <c r="BN73" s="342"/>
      <c r="BO73" s="342"/>
      <c r="BP73" s="342"/>
      <c r="BQ73" s="342"/>
      <c r="BR73" s="342"/>
      <c r="BS73" s="342"/>
      <c r="BT73" s="342"/>
    </row>
    <row r="74" spans="3:72" ht="14.25" x14ac:dyDescent="0.25">
      <c r="C74" s="339"/>
      <c r="D74" s="340"/>
      <c r="E74" s="341"/>
      <c r="F74" s="339"/>
      <c r="G74" s="342"/>
      <c r="H74" s="342"/>
      <c r="I74" s="342"/>
      <c r="J74" s="342"/>
      <c r="K74" s="342"/>
      <c r="L74" s="342"/>
      <c r="M74" s="342"/>
      <c r="N74" s="342"/>
      <c r="O74" s="342"/>
      <c r="P74" s="342"/>
      <c r="Q74" s="342"/>
      <c r="R74" s="342"/>
      <c r="S74" s="342"/>
      <c r="T74" s="342"/>
      <c r="U74" s="342"/>
      <c r="V74" s="342"/>
      <c r="W74" s="342"/>
      <c r="X74" s="342"/>
      <c r="Y74" s="342"/>
      <c r="Z74" s="342"/>
      <c r="AA74" s="342"/>
      <c r="AB74" s="342"/>
      <c r="AC74" s="342"/>
      <c r="AD74" s="342"/>
      <c r="AE74" s="342"/>
      <c r="AF74" s="342"/>
      <c r="AG74" s="342"/>
      <c r="AH74" s="342"/>
      <c r="AI74" s="342"/>
      <c r="AJ74" s="342"/>
      <c r="AK74" s="342"/>
      <c r="AL74" s="339" t="str">
        <f t="shared" si="3"/>
        <v/>
      </c>
      <c r="AM74" s="343"/>
      <c r="AN74" s="344"/>
      <c r="AO74" s="339"/>
      <c r="AP74" s="342"/>
      <c r="AQ74" s="342"/>
      <c r="AR74" s="342"/>
      <c r="AS74" s="342"/>
      <c r="AT74" s="342"/>
      <c r="AU74" s="342"/>
      <c r="AV74" s="342"/>
      <c r="AW74" s="342"/>
      <c r="AX74" s="342"/>
      <c r="AY74" s="342"/>
      <c r="AZ74" s="342"/>
      <c r="BA74" s="342"/>
      <c r="BB74" s="342"/>
      <c r="BC74" s="342"/>
      <c r="BD74" s="342"/>
      <c r="BE74" s="342"/>
      <c r="BF74" s="342"/>
      <c r="BG74" s="342"/>
      <c r="BH74" s="342"/>
      <c r="BI74" s="342"/>
      <c r="BJ74" s="342"/>
      <c r="BK74" s="342"/>
      <c r="BL74" s="342"/>
      <c r="BM74" s="342"/>
      <c r="BN74" s="342"/>
      <c r="BO74" s="342"/>
      <c r="BP74" s="342"/>
      <c r="BQ74" s="342"/>
      <c r="BR74" s="342"/>
      <c r="BS74" s="342"/>
      <c r="BT74" s="342"/>
    </row>
    <row r="75" spans="3:72" ht="14.25" x14ac:dyDescent="0.25">
      <c r="C75" s="339"/>
      <c r="D75" s="340"/>
      <c r="E75" s="341"/>
      <c r="F75" s="339"/>
      <c r="G75" s="342"/>
      <c r="H75" s="342"/>
      <c r="I75" s="342"/>
      <c r="J75" s="342"/>
      <c r="K75" s="342"/>
      <c r="L75" s="342"/>
      <c r="M75" s="342"/>
      <c r="N75" s="342"/>
      <c r="O75" s="342"/>
      <c r="P75" s="342"/>
      <c r="Q75" s="342"/>
      <c r="R75" s="342"/>
      <c r="S75" s="342"/>
      <c r="T75" s="342"/>
      <c r="U75" s="342"/>
      <c r="V75" s="342"/>
      <c r="W75" s="342"/>
      <c r="X75" s="342"/>
      <c r="Y75" s="342"/>
      <c r="Z75" s="342"/>
      <c r="AA75" s="342"/>
      <c r="AB75" s="342"/>
      <c r="AC75" s="342"/>
      <c r="AD75" s="342"/>
      <c r="AE75" s="342"/>
      <c r="AF75" s="342"/>
      <c r="AG75" s="342"/>
      <c r="AH75" s="342"/>
      <c r="AI75" s="342"/>
      <c r="AJ75" s="342"/>
      <c r="AK75" s="342"/>
      <c r="AL75" s="339" t="str">
        <f t="shared" si="3"/>
        <v/>
      </c>
      <c r="AM75" s="343"/>
      <c r="AN75" s="344"/>
      <c r="AO75" s="339"/>
      <c r="AP75" s="342"/>
      <c r="AQ75" s="342"/>
      <c r="AR75" s="342"/>
      <c r="AS75" s="342"/>
      <c r="AT75" s="342"/>
      <c r="AU75" s="342"/>
      <c r="AV75" s="342"/>
      <c r="AW75" s="342"/>
      <c r="AX75" s="342"/>
      <c r="AY75" s="342"/>
      <c r="AZ75" s="342"/>
      <c r="BA75" s="342"/>
      <c r="BB75" s="342"/>
      <c r="BC75" s="342"/>
      <c r="BD75" s="342"/>
      <c r="BE75" s="342"/>
      <c r="BF75" s="342"/>
      <c r="BG75" s="342"/>
      <c r="BH75" s="342"/>
      <c r="BI75" s="342"/>
      <c r="BJ75" s="342"/>
      <c r="BK75" s="342"/>
      <c r="BL75" s="342"/>
      <c r="BM75" s="342"/>
      <c r="BN75" s="342"/>
      <c r="BO75" s="342"/>
      <c r="BP75" s="342"/>
      <c r="BQ75" s="342"/>
      <c r="BR75" s="342"/>
      <c r="BS75" s="342"/>
      <c r="BT75" s="342"/>
    </row>
    <row r="76" spans="3:72" ht="14.25" x14ac:dyDescent="0.25">
      <c r="C76" s="339"/>
      <c r="D76" s="340"/>
      <c r="E76" s="341"/>
      <c r="F76" s="339"/>
      <c r="G76" s="342"/>
      <c r="H76" s="342"/>
      <c r="I76" s="342"/>
      <c r="J76" s="342"/>
      <c r="K76" s="342"/>
      <c r="L76" s="342"/>
      <c r="M76" s="342"/>
      <c r="N76" s="342"/>
      <c r="O76" s="342"/>
      <c r="P76" s="342"/>
      <c r="Q76" s="342"/>
      <c r="R76" s="342"/>
      <c r="S76" s="342"/>
      <c r="T76" s="342"/>
      <c r="U76" s="342"/>
      <c r="V76" s="342"/>
      <c r="W76" s="342"/>
      <c r="X76" s="342"/>
      <c r="Y76" s="342"/>
      <c r="Z76" s="342"/>
      <c r="AA76" s="342"/>
      <c r="AB76" s="342"/>
      <c r="AC76" s="342"/>
      <c r="AD76" s="342"/>
      <c r="AE76" s="342"/>
      <c r="AF76" s="342"/>
      <c r="AG76" s="342"/>
      <c r="AH76" s="342"/>
      <c r="AI76" s="342"/>
      <c r="AJ76" s="342"/>
      <c r="AK76" s="342"/>
      <c r="AL76" s="339" t="str">
        <f t="shared" si="3"/>
        <v/>
      </c>
      <c r="AM76" s="343"/>
      <c r="AN76" s="344"/>
      <c r="AO76" s="339"/>
      <c r="AP76" s="342"/>
      <c r="AQ76" s="342"/>
      <c r="AR76" s="342"/>
      <c r="AS76" s="342"/>
      <c r="AT76" s="342"/>
      <c r="AU76" s="342"/>
      <c r="AV76" s="342"/>
      <c r="AW76" s="342"/>
      <c r="AX76" s="342"/>
      <c r="AY76" s="342"/>
      <c r="AZ76" s="342"/>
      <c r="BA76" s="342"/>
      <c r="BB76" s="342"/>
      <c r="BC76" s="342"/>
      <c r="BD76" s="342"/>
      <c r="BE76" s="342"/>
      <c r="BF76" s="342"/>
      <c r="BG76" s="342"/>
      <c r="BH76" s="342"/>
      <c r="BI76" s="342"/>
      <c r="BJ76" s="342"/>
      <c r="BK76" s="342"/>
      <c r="BL76" s="342"/>
      <c r="BM76" s="342"/>
      <c r="BN76" s="342"/>
      <c r="BO76" s="342"/>
      <c r="BP76" s="342"/>
      <c r="BQ76" s="342"/>
      <c r="BR76" s="342"/>
      <c r="BS76" s="342"/>
      <c r="BT76" s="342"/>
    </row>
    <row r="77" spans="3:72" ht="14.25" x14ac:dyDescent="0.25">
      <c r="C77" s="339"/>
      <c r="D77" s="340"/>
      <c r="E77" s="341"/>
      <c r="F77" s="339"/>
      <c r="G77" s="342"/>
      <c r="H77" s="342"/>
      <c r="I77" s="342"/>
      <c r="J77" s="342"/>
      <c r="K77" s="342"/>
      <c r="L77" s="342"/>
      <c r="M77" s="342"/>
      <c r="N77" s="342"/>
      <c r="O77" s="342"/>
      <c r="P77" s="342"/>
      <c r="Q77" s="342"/>
      <c r="R77" s="342"/>
      <c r="S77" s="342"/>
      <c r="T77" s="342"/>
      <c r="U77" s="342"/>
      <c r="V77" s="342"/>
      <c r="W77" s="342"/>
      <c r="X77" s="342"/>
      <c r="Y77" s="342"/>
      <c r="Z77" s="342"/>
      <c r="AA77" s="342"/>
      <c r="AB77" s="342"/>
      <c r="AC77" s="342"/>
      <c r="AD77" s="342"/>
      <c r="AE77" s="342"/>
      <c r="AF77" s="342"/>
      <c r="AG77" s="342"/>
      <c r="AH77" s="342"/>
      <c r="AI77" s="342"/>
      <c r="AJ77" s="342"/>
      <c r="AK77" s="342"/>
      <c r="AL77" s="339" t="str">
        <f t="shared" si="3"/>
        <v/>
      </c>
      <c r="AM77" s="343"/>
      <c r="AN77" s="344"/>
      <c r="AO77" s="339"/>
      <c r="AP77" s="342"/>
      <c r="AQ77" s="342"/>
      <c r="AR77" s="342"/>
      <c r="AS77" s="342"/>
      <c r="AT77" s="342"/>
      <c r="AU77" s="342"/>
      <c r="AV77" s="342"/>
      <c r="AW77" s="342"/>
      <c r="AX77" s="342"/>
      <c r="AY77" s="342"/>
      <c r="AZ77" s="342"/>
      <c r="BA77" s="342"/>
      <c r="BB77" s="342"/>
      <c r="BC77" s="342"/>
      <c r="BD77" s="342"/>
      <c r="BE77" s="342"/>
      <c r="BF77" s="342"/>
      <c r="BG77" s="342"/>
      <c r="BH77" s="342"/>
      <c r="BI77" s="342"/>
      <c r="BJ77" s="342"/>
      <c r="BK77" s="342"/>
      <c r="BL77" s="342"/>
      <c r="BM77" s="342"/>
      <c r="BN77" s="342"/>
      <c r="BO77" s="342"/>
      <c r="BP77" s="342"/>
      <c r="BQ77" s="342"/>
      <c r="BR77" s="342"/>
      <c r="BS77" s="342"/>
      <c r="BT77" s="342"/>
    </row>
    <row r="78" spans="3:72" ht="14.25" x14ac:dyDescent="0.25">
      <c r="C78" s="339"/>
      <c r="D78" s="346"/>
      <c r="E78" s="341"/>
      <c r="F78" s="339"/>
      <c r="G78" s="342"/>
      <c r="H78" s="342"/>
      <c r="I78" s="342"/>
      <c r="J78" s="342"/>
      <c r="K78" s="342"/>
      <c r="L78" s="342"/>
      <c r="M78" s="342"/>
      <c r="N78" s="342"/>
      <c r="O78" s="342"/>
      <c r="P78" s="342"/>
      <c r="Q78" s="342"/>
      <c r="R78" s="342"/>
      <c r="S78" s="342"/>
      <c r="T78" s="342"/>
      <c r="U78" s="342"/>
      <c r="V78" s="342"/>
      <c r="W78" s="342"/>
      <c r="X78" s="342"/>
      <c r="Y78" s="342"/>
      <c r="Z78" s="342"/>
      <c r="AA78" s="342"/>
      <c r="AB78" s="342"/>
      <c r="AC78" s="342"/>
      <c r="AD78" s="342"/>
      <c r="AE78" s="342"/>
      <c r="AF78" s="342"/>
      <c r="AG78" s="342"/>
      <c r="AH78" s="342"/>
      <c r="AI78" s="342"/>
      <c r="AJ78" s="342"/>
      <c r="AK78" s="342"/>
      <c r="AL78" s="339" t="str">
        <f t="shared" si="3"/>
        <v/>
      </c>
      <c r="AM78" s="343"/>
      <c r="AN78" s="344"/>
      <c r="AO78" s="339"/>
      <c r="AP78" s="342"/>
      <c r="AQ78" s="342"/>
      <c r="AR78" s="342"/>
      <c r="AS78" s="342"/>
      <c r="AT78" s="342"/>
      <c r="AU78" s="342"/>
      <c r="AV78" s="342"/>
      <c r="AW78" s="342"/>
      <c r="AX78" s="342"/>
      <c r="AY78" s="342"/>
      <c r="AZ78" s="342"/>
      <c r="BA78" s="342"/>
      <c r="BB78" s="342"/>
      <c r="BC78" s="342"/>
      <c r="BD78" s="342"/>
      <c r="BE78" s="342"/>
      <c r="BF78" s="342"/>
      <c r="BG78" s="342"/>
      <c r="BH78" s="342"/>
      <c r="BI78" s="342"/>
      <c r="BJ78" s="342"/>
      <c r="BK78" s="342"/>
      <c r="BL78" s="342"/>
      <c r="BM78" s="342"/>
      <c r="BN78" s="342"/>
      <c r="BO78" s="342"/>
      <c r="BP78" s="342"/>
      <c r="BQ78" s="342"/>
      <c r="BR78" s="342"/>
      <c r="BS78" s="342"/>
      <c r="BT78" s="342"/>
    </row>
    <row r="79" spans="3:72" ht="14.25" x14ac:dyDescent="0.25">
      <c r="C79" s="339"/>
      <c r="D79" s="340"/>
      <c r="E79" s="341"/>
      <c r="F79" s="339"/>
      <c r="G79" s="342"/>
      <c r="H79" s="342"/>
      <c r="I79" s="342"/>
      <c r="J79" s="342"/>
      <c r="K79" s="342"/>
      <c r="L79" s="342"/>
      <c r="M79" s="342"/>
      <c r="N79" s="342"/>
      <c r="O79" s="342"/>
      <c r="P79" s="342"/>
      <c r="Q79" s="342"/>
      <c r="R79" s="342"/>
      <c r="S79" s="342"/>
      <c r="T79" s="342"/>
      <c r="U79" s="342"/>
      <c r="V79" s="342"/>
      <c r="W79" s="342"/>
      <c r="X79" s="342"/>
      <c r="Y79" s="342"/>
      <c r="Z79" s="342"/>
      <c r="AA79" s="342"/>
      <c r="AB79" s="342"/>
      <c r="AC79" s="342"/>
      <c r="AD79" s="342"/>
      <c r="AE79" s="342"/>
      <c r="AF79" s="342"/>
      <c r="AG79" s="342"/>
      <c r="AH79" s="342"/>
      <c r="AI79" s="342"/>
      <c r="AJ79" s="342"/>
      <c r="AK79" s="342"/>
      <c r="AL79" s="339" t="str">
        <f t="shared" si="3"/>
        <v/>
      </c>
      <c r="AM79" s="343"/>
      <c r="AN79" s="345"/>
      <c r="AO79" s="339"/>
      <c r="AP79" s="342"/>
      <c r="AQ79" s="342"/>
      <c r="AR79" s="342"/>
      <c r="AS79" s="342"/>
      <c r="AT79" s="342"/>
      <c r="AU79" s="342"/>
      <c r="AV79" s="342"/>
      <c r="AW79" s="342"/>
      <c r="AX79" s="342"/>
      <c r="AY79" s="342"/>
      <c r="AZ79" s="342"/>
      <c r="BA79" s="342"/>
      <c r="BB79" s="342"/>
      <c r="BC79" s="342"/>
      <c r="BD79" s="342"/>
      <c r="BE79" s="342"/>
      <c r="BF79" s="342"/>
      <c r="BG79" s="342"/>
      <c r="BH79" s="342"/>
      <c r="BI79" s="342"/>
      <c r="BJ79" s="342"/>
      <c r="BK79" s="342"/>
      <c r="BL79" s="342"/>
      <c r="BM79" s="342"/>
      <c r="BN79" s="342"/>
      <c r="BO79" s="342"/>
      <c r="BP79" s="342"/>
      <c r="BQ79" s="342"/>
      <c r="BR79" s="342"/>
      <c r="BS79" s="342"/>
      <c r="BT79" s="342"/>
    </row>
    <row r="80" spans="3:72" ht="14.25" x14ac:dyDescent="0.25">
      <c r="C80" s="339"/>
      <c r="D80" s="340"/>
      <c r="E80" s="341"/>
      <c r="F80" s="339"/>
      <c r="G80" s="342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  <c r="AA80" s="342"/>
      <c r="AB80" s="342"/>
      <c r="AC80" s="342"/>
      <c r="AD80" s="342"/>
      <c r="AE80" s="342"/>
      <c r="AF80" s="342"/>
      <c r="AG80" s="342"/>
      <c r="AH80" s="342"/>
      <c r="AI80" s="342"/>
      <c r="AJ80" s="342"/>
      <c r="AK80" s="342"/>
      <c r="AL80" s="339" t="str">
        <f t="shared" si="3"/>
        <v/>
      </c>
      <c r="AM80" s="343"/>
      <c r="AN80" s="345"/>
      <c r="AO80" s="339"/>
      <c r="AP80" s="342"/>
      <c r="AQ80" s="342"/>
      <c r="AR80" s="342"/>
      <c r="AS80" s="342"/>
      <c r="AT80" s="342"/>
      <c r="AU80" s="342"/>
      <c r="AV80" s="342"/>
      <c r="AW80" s="342"/>
      <c r="AX80" s="342"/>
      <c r="AY80" s="342"/>
      <c r="AZ80" s="342"/>
      <c r="BA80" s="342"/>
      <c r="BB80" s="342"/>
      <c r="BC80" s="342"/>
      <c r="BD80" s="342"/>
      <c r="BE80" s="342"/>
      <c r="BF80" s="342"/>
      <c r="BG80" s="342"/>
      <c r="BH80" s="342"/>
      <c r="BI80" s="342"/>
      <c r="BJ80" s="342"/>
      <c r="BK80" s="342"/>
      <c r="BL80" s="342"/>
      <c r="BM80" s="342"/>
      <c r="BN80" s="342"/>
      <c r="BO80" s="342"/>
      <c r="BP80" s="342"/>
      <c r="BQ80" s="342"/>
      <c r="BR80" s="342"/>
      <c r="BS80" s="342"/>
      <c r="BT80" s="342"/>
    </row>
    <row r="81" spans="3:73" ht="14.25" x14ac:dyDescent="0.25">
      <c r="C81" s="339"/>
      <c r="D81" s="340"/>
      <c r="E81" s="341"/>
      <c r="F81" s="339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342"/>
      <c r="S81" s="342"/>
      <c r="T81" s="342"/>
      <c r="U81" s="342"/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342"/>
      <c r="AL81" s="339" t="str">
        <f t="shared" si="3"/>
        <v/>
      </c>
      <c r="AM81" s="343"/>
      <c r="AN81" s="345"/>
      <c r="AO81" s="339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342"/>
      <c r="BE81" s="342"/>
      <c r="BF81" s="342"/>
      <c r="BG81" s="342"/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</row>
    <row r="82" spans="3:73" ht="14.25" x14ac:dyDescent="0.25">
      <c r="C82" s="339"/>
      <c r="D82" s="340"/>
      <c r="E82" s="341"/>
      <c r="F82" s="339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342"/>
      <c r="S82" s="342"/>
      <c r="T82" s="342"/>
      <c r="U82" s="342"/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342"/>
      <c r="AL82" s="339" t="str">
        <f t="shared" si="3"/>
        <v/>
      </c>
      <c r="AM82" s="343"/>
      <c r="AN82" s="345"/>
      <c r="AO82" s="339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342"/>
      <c r="BE82" s="342"/>
      <c r="BF82" s="342"/>
      <c r="BG82" s="342"/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</row>
    <row r="83" spans="3:73" ht="14.25" x14ac:dyDescent="0.25">
      <c r="C83" s="339"/>
      <c r="D83" s="340"/>
      <c r="E83" s="341"/>
      <c r="F83" s="339"/>
      <c r="G83" s="342"/>
      <c r="H83" s="342"/>
      <c r="I83" s="342"/>
      <c r="J83" s="342"/>
      <c r="K83" s="342"/>
      <c r="L83" s="342"/>
      <c r="M83" s="342"/>
      <c r="N83" s="342"/>
      <c r="O83" s="342"/>
      <c r="P83" s="342"/>
      <c r="Q83" s="342"/>
      <c r="R83" s="342"/>
      <c r="S83" s="342"/>
      <c r="T83" s="342"/>
      <c r="U83" s="342"/>
      <c r="V83" s="342"/>
      <c r="W83" s="342"/>
      <c r="X83" s="342"/>
      <c r="Y83" s="342"/>
      <c r="Z83" s="342"/>
      <c r="AA83" s="342"/>
      <c r="AB83" s="342"/>
      <c r="AC83" s="342"/>
      <c r="AD83" s="342"/>
      <c r="AE83" s="342"/>
      <c r="AF83" s="342"/>
      <c r="AG83" s="342"/>
      <c r="AH83" s="342"/>
      <c r="AI83" s="342"/>
      <c r="AJ83" s="342"/>
      <c r="AK83" s="342"/>
      <c r="AL83" s="339"/>
      <c r="AM83" s="343"/>
      <c r="AN83" s="345"/>
      <c r="AO83" s="339"/>
      <c r="AP83" s="342"/>
      <c r="AQ83" s="342"/>
      <c r="AR83" s="342"/>
      <c r="AS83" s="342"/>
      <c r="AT83" s="342"/>
      <c r="AU83" s="342"/>
      <c r="AV83" s="342"/>
      <c r="AW83" s="342"/>
      <c r="AX83" s="342"/>
      <c r="AY83" s="342"/>
      <c r="AZ83" s="342"/>
      <c r="BA83" s="342"/>
      <c r="BB83" s="342"/>
      <c r="BC83" s="342"/>
      <c r="BD83" s="342"/>
      <c r="BE83" s="342"/>
      <c r="BF83" s="342"/>
      <c r="BG83" s="342"/>
      <c r="BH83" s="342"/>
      <c r="BI83" s="342"/>
      <c r="BJ83" s="342"/>
      <c r="BK83" s="342"/>
      <c r="BL83" s="342"/>
      <c r="BM83" s="342"/>
      <c r="BN83" s="342"/>
      <c r="BO83" s="342"/>
      <c r="BP83" s="342"/>
      <c r="BQ83" s="342"/>
      <c r="BR83" s="342"/>
      <c r="BS83" s="342"/>
      <c r="BT83" s="342"/>
      <c r="BU83" s="342">
        <v>0.25</v>
      </c>
    </row>
    <row r="84" spans="3:73" ht="14.25" x14ac:dyDescent="0.25">
      <c r="C84" s="339"/>
      <c r="D84" s="340"/>
      <c r="E84" s="341"/>
      <c r="F84" s="339"/>
      <c r="G84" s="342"/>
      <c r="H84" s="342"/>
      <c r="I84" s="342"/>
      <c r="J84" s="342"/>
      <c r="K84" s="342"/>
      <c r="L84" s="342"/>
      <c r="M84" s="342"/>
      <c r="N84" s="342"/>
      <c r="O84" s="342"/>
      <c r="P84" s="342"/>
      <c r="Q84" s="342"/>
      <c r="R84" s="342"/>
      <c r="S84" s="342"/>
      <c r="T84" s="342"/>
      <c r="U84" s="342"/>
      <c r="V84" s="342"/>
      <c r="W84" s="342"/>
      <c r="X84" s="342"/>
      <c r="Y84" s="342"/>
      <c r="Z84" s="342"/>
      <c r="AA84" s="342"/>
      <c r="AB84" s="342"/>
      <c r="AC84" s="342"/>
      <c r="AD84" s="342"/>
      <c r="AE84" s="342"/>
      <c r="AF84" s="342"/>
      <c r="AG84" s="342"/>
      <c r="AH84" s="342"/>
      <c r="AI84" s="342"/>
      <c r="AJ84" s="342"/>
      <c r="AK84" s="342"/>
      <c r="AL84" s="339"/>
      <c r="AM84" s="343"/>
      <c r="AN84" s="344"/>
      <c r="AO84" s="339"/>
      <c r="AP84" s="342"/>
      <c r="AQ84" s="342"/>
      <c r="AR84" s="342"/>
      <c r="AS84" s="342"/>
      <c r="AT84" s="342"/>
      <c r="AU84" s="342"/>
      <c r="AV84" s="342"/>
      <c r="AW84" s="342"/>
      <c r="AX84" s="342"/>
      <c r="AY84" s="342"/>
      <c r="AZ84" s="342"/>
      <c r="BA84" s="342"/>
      <c r="BB84" s="342"/>
      <c r="BC84" s="342"/>
      <c r="BD84" s="342"/>
      <c r="BE84" s="342"/>
      <c r="BF84" s="342"/>
      <c r="BG84" s="342"/>
      <c r="BH84" s="342"/>
      <c r="BI84" s="342"/>
      <c r="BJ84" s="342"/>
      <c r="BK84" s="342"/>
      <c r="BL84" s="342"/>
      <c r="BM84" s="342"/>
      <c r="BN84" s="342"/>
      <c r="BO84" s="342"/>
      <c r="BP84" s="342"/>
      <c r="BQ84" s="342"/>
      <c r="BR84" s="342"/>
      <c r="BS84" s="342"/>
      <c r="BT84" s="342"/>
      <c r="BU84" s="342">
        <v>0.52777777777777779</v>
      </c>
    </row>
    <row r="85" spans="3:73" ht="14.25" x14ac:dyDescent="0.25">
      <c r="C85" s="339"/>
      <c r="D85" s="340"/>
      <c r="E85" s="341"/>
      <c r="F85" s="339"/>
      <c r="G85" s="342"/>
      <c r="H85" s="342"/>
      <c r="I85" s="342"/>
      <c r="J85" s="342"/>
      <c r="K85" s="342"/>
      <c r="L85" s="342"/>
      <c r="M85" s="342"/>
      <c r="N85" s="342"/>
      <c r="O85" s="342"/>
      <c r="P85" s="342"/>
      <c r="Q85" s="342"/>
      <c r="R85" s="342"/>
      <c r="S85" s="342"/>
      <c r="T85" s="342"/>
      <c r="U85" s="342"/>
      <c r="V85" s="342"/>
      <c r="W85" s="342"/>
      <c r="X85" s="342"/>
      <c r="Y85" s="342"/>
      <c r="Z85" s="342"/>
      <c r="AA85" s="342"/>
      <c r="AB85" s="342"/>
      <c r="AC85" s="342"/>
      <c r="AD85" s="342"/>
      <c r="AE85" s="342"/>
      <c r="AF85" s="342"/>
      <c r="AG85" s="342"/>
      <c r="AH85" s="342"/>
      <c r="AI85" s="342"/>
      <c r="AJ85" s="342"/>
      <c r="AK85" s="342"/>
      <c r="AL85" s="339"/>
      <c r="AM85" s="343"/>
      <c r="AN85" s="345"/>
      <c r="AO85" s="339"/>
      <c r="AP85" s="342"/>
      <c r="AQ85" s="342"/>
      <c r="AR85" s="342"/>
      <c r="AS85" s="342"/>
      <c r="AT85" s="342"/>
      <c r="AU85" s="342"/>
      <c r="AV85" s="342"/>
      <c r="AW85" s="342"/>
      <c r="AX85" s="342"/>
      <c r="AY85" s="342"/>
      <c r="AZ85" s="342"/>
      <c r="BA85" s="342"/>
      <c r="BB85" s="342"/>
      <c r="BC85" s="342"/>
      <c r="BD85" s="342"/>
      <c r="BE85" s="342"/>
      <c r="BF85" s="342"/>
      <c r="BG85" s="342"/>
      <c r="BH85" s="342"/>
      <c r="BI85" s="342"/>
      <c r="BJ85" s="342"/>
      <c r="BK85" s="342"/>
      <c r="BL85" s="342"/>
      <c r="BM85" s="342"/>
      <c r="BN85" s="342"/>
      <c r="BO85" s="342"/>
      <c r="BP85" s="342"/>
      <c r="BQ85" s="342"/>
      <c r="BR85" s="342"/>
      <c r="BS85" s="342"/>
      <c r="BT85" s="342"/>
    </row>
    <row r="86" spans="3:73" ht="14.25" x14ac:dyDescent="0.25">
      <c r="C86" s="339"/>
      <c r="D86" s="340"/>
      <c r="E86" s="341"/>
      <c r="F86" s="339"/>
      <c r="G86" s="342"/>
      <c r="H86" s="342"/>
      <c r="I86" s="342"/>
      <c r="J86" s="342"/>
      <c r="K86" s="342"/>
      <c r="L86" s="342"/>
      <c r="M86" s="342"/>
      <c r="N86" s="342"/>
      <c r="O86" s="342"/>
      <c r="P86" s="342"/>
      <c r="Q86" s="342"/>
      <c r="R86" s="342"/>
      <c r="S86" s="342"/>
      <c r="T86" s="342"/>
      <c r="U86" s="342"/>
      <c r="V86" s="342"/>
      <c r="W86" s="342"/>
      <c r="X86" s="342"/>
      <c r="Y86" s="342"/>
      <c r="Z86" s="342"/>
      <c r="AA86" s="342"/>
      <c r="AB86" s="342"/>
      <c r="AC86" s="342"/>
      <c r="AD86" s="342"/>
      <c r="AE86" s="342"/>
      <c r="AF86" s="342"/>
      <c r="AG86" s="342"/>
      <c r="AH86" s="342"/>
      <c r="AI86" s="342"/>
      <c r="AJ86" s="342"/>
      <c r="AK86" s="342"/>
      <c r="AL86" s="339"/>
      <c r="AM86" s="343"/>
      <c r="AN86" s="345"/>
      <c r="AO86" s="339"/>
      <c r="AP86" s="342"/>
      <c r="AQ86" s="342"/>
      <c r="AR86" s="342"/>
      <c r="AS86" s="342"/>
      <c r="AT86" s="342"/>
      <c r="AU86" s="342"/>
      <c r="AV86" s="342"/>
      <c r="AW86" s="342"/>
      <c r="AX86" s="342"/>
      <c r="AY86" s="342"/>
      <c r="AZ86" s="342"/>
      <c r="BA86" s="342"/>
      <c r="BB86" s="342"/>
      <c r="BC86" s="342"/>
      <c r="BD86" s="342"/>
      <c r="BE86" s="342"/>
      <c r="BF86" s="342"/>
      <c r="BG86" s="342"/>
      <c r="BH86" s="342"/>
      <c r="BI86" s="342"/>
      <c r="BJ86" s="342"/>
      <c r="BK86" s="342"/>
      <c r="BL86" s="342"/>
      <c r="BM86" s="342"/>
      <c r="BN86" s="342"/>
      <c r="BO86" s="342"/>
      <c r="BP86" s="342"/>
      <c r="BQ86" s="342"/>
      <c r="BR86" s="342"/>
      <c r="BS86" s="342"/>
      <c r="BT86" s="342"/>
    </row>
    <row r="87" spans="3:73" ht="14.25" x14ac:dyDescent="0.25">
      <c r="C87" s="339"/>
      <c r="D87" s="340"/>
      <c r="E87" s="341"/>
      <c r="F87" s="339"/>
      <c r="G87" s="342"/>
      <c r="H87" s="342"/>
      <c r="I87" s="342"/>
      <c r="J87" s="342"/>
      <c r="K87" s="342"/>
      <c r="L87" s="342"/>
      <c r="M87" s="342"/>
      <c r="N87" s="342"/>
      <c r="O87" s="342"/>
      <c r="P87" s="342"/>
      <c r="Q87" s="342"/>
      <c r="R87" s="342"/>
      <c r="S87" s="342"/>
      <c r="T87" s="342"/>
      <c r="U87" s="342"/>
      <c r="V87" s="342"/>
      <c r="W87" s="342"/>
      <c r="X87" s="342"/>
      <c r="Y87" s="342"/>
      <c r="Z87" s="342"/>
      <c r="AA87" s="342"/>
      <c r="AB87" s="342"/>
      <c r="AC87" s="342"/>
      <c r="AD87" s="342"/>
      <c r="AE87" s="342"/>
      <c r="AF87" s="342"/>
      <c r="AG87" s="342"/>
      <c r="AH87" s="342"/>
      <c r="AI87" s="342"/>
      <c r="AJ87" s="342"/>
      <c r="AK87" s="342"/>
      <c r="AL87" s="339"/>
      <c r="AM87" s="343"/>
      <c r="AN87" s="345"/>
      <c r="AO87" s="339"/>
      <c r="AP87" s="342"/>
      <c r="AQ87" s="342"/>
      <c r="AR87" s="342"/>
      <c r="AS87" s="342"/>
      <c r="AT87" s="342"/>
      <c r="AU87" s="342"/>
      <c r="AV87" s="342"/>
      <c r="AW87" s="342"/>
      <c r="AX87" s="342"/>
      <c r="AY87" s="342"/>
      <c r="AZ87" s="342"/>
      <c r="BA87" s="342"/>
      <c r="BB87" s="342"/>
      <c r="BC87" s="342"/>
      <c r="BD87" s="342"/>
      <c r="BE87" s="342"/>
      <c r="BF87" s="342"/>
      <c r="BG87" s="342"/>
      <c r="BH87" s="342"/>
      <c r="BI87" s="342"/>
      <c r="BJ87" s="342"/>
      <c r="BK87" s="342"/>
      <c r="BL87" s="342"/>
      <c r="BM87" s="342"/>
      <c r="BN87" s="342"/>
      <c r="BO87" s="342"/>
      <c r="BP87" s="342"/>
      <c r="BQ87" s="342"/>
      <c r="BR87" s="342"/>
      <c r="BS87" s="342"/>
      <c r="BT87" s="342"/>
    </row>
    <row r="88" spans="3:73" x14ac:dyDescent="0.25">
      <c r="C88" s="347"/>
      <c r="D88" s="348"/>
      <c r="E88" s="349"/>
      <c r="F88" s="350" t="s">
        <v>104</v>
      </c>
      <c r="G88" s="332">
        <f>COUNT(G10:G19)</f>
        <v>3</v>
      </c>
      <c r="H88" s="332">
        <f t="shared" ref="H88:AK88" si="4">COUNT(H10:H19)</f>
        <v>3</v>
      </c>
      <c r="I88" s="332">
        <f t="shared" si="4"/>
        <v>3</v>
      </c>
      <c r="J88" s="332">
        <f t="shared" si="4"/>
        <v>4</v>
      </c>
      <c r="K88" s="332">
        <f t="shared" si="4"/>
        <v>4</v>
      </c>
      <c r="L88" s="332">
        <f t="shared" si="4"/>
        <v>3</v>
      </c>
      <c r="M88" s="332">
        <f t="shared" si="4"/>
        <v>4</v>
      </c>
      <c r="N88" s="332">
        <f t="shared" si="4"/>
        <v>5</v>
      </c>
      <c r="O88" s="332">
        <f t="shared" si="4"/>
        <v>4</v>
      </c>
      <c r="P88" s="332">
        <f t="shared" si="4"/>
        <v>5</v>
      </c>
      <c r="Q88" s="332">
        <f t="shared" si="4"/>
        <v>4</v>
      </c>
      <c r="R88" s="332">
        <f t="shared" si="4"/>
        <v>4</v>
      </c>
      <c r="S88" s="332">
        <f t="shared" si="4"/>
        <v>4</v>
      </c>
      <c r="T88" s="332">
        <f t="shared" si="4"/>
        <v>4</v>
      </c>
      <c r="U88" s="332">
        <f t="shared" si="4"/>
        <v>5</v>
      </c>
      <c r="V88" s="332">
        <f t="shared" si="4"/>
        <v>4</v>
      </c>
      <c r="W88" s="332">
        <f t="shared" si="4"/>
        <v>5</v>
      </c>
      <c r="X88" s="332">
        <f t="shared" si="4"/>
        <v>4</v>
      </c>
      <c r="Y88" s="332">
        <f t="shared" si="4"/>
        <v>4</v>
      </c>
      <c r="Z88" s="332">
        <f t="shared" si="4"/>
        <v>4</v>
      </c>
      <c r="AA88" s="332">
        <f t="shared" si="4"/>
        <v>4</v>
      </c>
      <c r="AB88" s="332">
        <f t="shared" si="4"/>
        <v>5</v>
      </c>
      <c r="AC88" s="332">
        <f t="shared" si="4"/>
        <v>4</v>
      </c>
      <c r="AD88" s="332">
        <f t="shared" si="4"/>
        <v>5</v>
      </c>
      <c r="AE88" s="332">
        <f t="shared" si="4"/>
        <v>4</v>
      </c>
      <c r="AF88" s="332">
        <f t="shared" si="4"/>
        <v>4</v>
      </c>
      <c r="AG88" s="332">
        <f t="shared" si="4"/>
        <v>4</v>
      </c>
      <c r="AH88" s="332">
        <f t="shared" si="4"/>
        <v>4</v>
      </c>
      <c r="AI88" s="332">
        <f t="shared" si="4"/>
        <v>5</v>
      </c>
      <c r="AJ88" s="332">
        <f t="shared" si="4"/>
        <v>4</v>
      </c>
      <c r="AK88" s="332">
        <f t="shared" si="4"/>
        <v>5</v>
      </c>
      <c r="AL88" s="351"/>
      <c r="AM88" s="351"/>
      <c r="AN88" s="351"/>
      <c r="AO88" s="352" t="s">
        <v>105</v>
      </c>
      <c r="AP88" s="332">
        <f t="shared" ref="AP88:BU88" si="5">COUNT(AP10:AP19)</f>
        <v>3</v>
      </c>
      <c r="AQ88" s="332">
        <f t="shared" si="5"/>
        <v>3</v>
      </c>
      <c r="AR88" s="332">
        <f t="shared" si="5"/>
        <v>4</v>
      </c>
      <c r="AS88" s="332">
        <f t="shared" si="5"/>
        <v>4</v>
      </c>
      <c r="AT88" s="332">
        <f t="shared" si="5"/>
        <v>4</v>
      </c>
      <c r="AU88" s="332">
        <f t="shared" si="5"/>
        <v>3</v>
      </c>
      <c r="AV88" s="332">
        <f t="shared" si="5"/>
        <v>3</v>
      </c>
      <c r="AW88" s="332">
        <f t="shared" si="5"/>
        <v>5</v>
      </c>
      <c r="AX88" s="332">
        <f t="shared" si="5"/>
        <v>4</v>
      </c>
      <c r="AY88" s="332">
        <f t="shared" si="5"/>
        <v>5</v>
      </c>
      <c r="AZ88" s="332">
        <f t="shared" si="5"/>
        <v>4</v>
      </c>
      <c r="BA88" s="332">
        <f t="shared" si="5"/>
        <v>4</v>
      </c>
      <c r="BB88" s="332">
        <f t="shared" si="5"/>
        <v>4</v>
      </c>
      <c r="BC88" s="332">
        <f t="shared" si="5"/>
        <v>4</v>
      </c>
      <c r="BD88" s="332">
        <f t="shared" si="5"/>
        <v>5</v>
      </c>
      <c r="BE88" s="332">
        <f t="shared" si="5"/>
        <v>4</v>
      </c>
      <c r="BF88" s="332">
        <f t="shared" si="5"/>
        <v>5</v>
      </c>
      <c r="BG88" s="332">
        <f t="shared" si="5"/>
        <v>4</v>
      </c>
      <c r="BH88" s="332">
        <f t="shared" si="5"/>
        <v>4</v>
      </c>
      <c r="BI88" s="332">
        <f t="shared" si="5"/>
        <v>4</v>
      </c>
      <c r="BJ88" s="332">
        <f t="shared" si="5"/>
        <v>4</v>
      </c>
      <c r="BK88" s="332">
        <f t="shared" si="5"/>
        <v>5</v>
      </c>
      <c r="BL88" s="332">
        <f t="shared" si="5"/>
        <v>4</v>
      </c>
      <c r="BM88" s="332">
        <f t="shared" si="5"/>
        <v>5</v>
      </c>
      <c r="BN88" s="332">
        <f t="shared" si="5"/>
        <v>4</v>
      </c>
      <c r="BO88" s="332">
        <f t="shared" si="5"/>
        <v>4</v>
      </c>
      <c r="BP88" s="332">
        <f t="shared" si="5"/>
        <v>4</v>
      </c>
      <c r="BQ88" s="332">
        <f t="shared" si="5"/>
        <v>4</v>
      </c>
      <c r="BR88" s="332">
        <f t="shared" si="5"/>
        <v>5</v>
      </c>
      <c r="BS88" s="332">
        <f t="shared" si="5"/>
        <v>4</v>
      </c>
      <c r="BT88" s="332">
        <f t="shared" si="5"/>
        <v>5</v>
      </c>
      <c r="BU88" s="332">
        <f t="shared" si="5"/>
        <v>0</v>
      </c>
    </row>
    <row r="89" spans="3:73" x14ac:dyDescent="0.25">
      <c r="C89" s="347"/>
      <c r="D89" s="348"/>
      <c r="E89" s="349"/>
      <c r="F89" s="350" t="s">
        <v>106</v>
      </c>
      <c r="G89" s="332">
        <f>AVERAGE(G88:AK88)</f>
        <v>4.129032258064516</v>
      </c>
      <c r="AL89" s="351"/>
      <c r="AM89" s="351"/>
      <c r="AN89" s="351"/>
      <c r="AO89" s="352" t="s">
        <v>107</v>
      </c>
      <c r="AP89" s="332">
        <f>AVERAGE(AP88:BT88)</f>
        <v>4.129032258064516</v>
      </c>
    </row>
    <row r="90" spans="3:73" x14ac:dyDescent="0.25"/>
    <row r="91" spans="3:73" x14ac:dyDescent="0.25"/>
    <row r="92" spans="3:73" x14ac:dyDescent="0.25"/>
    <row r="93" spans="3:73" x14ac:dyDescent="0.25"/>
    <row r="94" spans="3:73" x14ac:dyDescent="0.25"/>
    <row r="95" spans="3:73" x14ac:dyDescent="0.25"/>
    <row r="96" spans="3:73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spans="40:40" x14ac:dyDescent="0.25"/>
    <row r="370" spans="40:40" x14ac:dyDescent="0.25"/>
    <row r="371" spans="40:40" x14ac:dyDescent="0.25"/>
    <row r="372" spans="40:40" x14ac:dyDescent="0.25"/>
    <row r="373" spans="40:40" x14ac:dyDescent="0.25"/>
    <row r="374" spans="40:40" x14ac:dyDescent="0.25"/>
    <row r="375" spans="40:40" x14ac:dyDescent="0.25"/>
    <row r="376" spans="40:40" x14ac:dyDescent="0.25"/>
    <row r="377" spans="40:40" x14ac:dyDescent="0.25"/>
    <row r="378" spans="40:40" x14ac:dyDescent="0.25"/>
    <row r="379" spans="40:40" x14ac:dyDescent="0.25"/>
    <row r="380" spans="40:40" x14ac:dyDescent="0.25">
      <c r="AN380" s="341"/>
    </row>
    <row r="381" spans="40:40" x14ac:dyDescent="0.25"/>
    <row r="382" spans="40:40" x14ac:dyDescent="0.25"/>
    <row r="383" spans="40:40" x14ac:dyDescent="0.25"/>
    <row r="384" spans="40:40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</sheetData>
  <sheetProtection insertRows="0" deleteRows="0" sort="0" autoFilter="0" pivotTables="0"/>
  <autoFilter ref="C9:BT87">
    <sortState ref="C10:BT44">
      <sortCondition ref="G9:G44"/>
    </sortState>
  </autoFilter>
  <mergeCells count="15">
    <mergeCell ref="C6:F7"/>
    <mergeCell ref="AL6:AO7"/>
    <mergeCell ref="AL2:BT4"/>
    <mergeCell ref="G3:K3"/>
    <mergeCell ref="AG3:AI3"/>
    <mergeCell ref="AJ3:AK3"/>
    <mergeCell ref="H4:K4"/>
    <mergeCell ref="AG4:AI4"/>
    <mergeCell ref="AJ4:AK4"/>
    <mergeCell ref="C2:D4"/>
    <mergeCell ref="E2:F4"/>
    <mergeCell ref="G2:K2"/>
    <mergeCell ref="L2:AF4"/>
    <mergeCell ref="AG2:AI2"/>
    <mergeCell ref="AJ2:AK2"/>
  </mergeCells>
  <conditionalFormatting sqref="C85:F87 AL83:AP87 G60:J60 L60:Q60 T60:X60 AA60:AE60 AG60:AK60 G61:AK82 C48:F83 AK13:AK15 O17:R17 AI17:AK17 AQ17:AY17 C84:AK84 AQ83:BU84 AQ85:BT87 BT20:BT82 F20:F47 G20:AK59 AP20:BS43 C16:AK16 D10:AK12 D13:L15 AP13:AU15 C17:H17 F18:AK18 AM17:AO25 C18:E47 C10:C15 BT10:BT17 AN10:AN16 AO13:AO16 AM13:AM16 AP16:AP19 AL10:AL82">
    <cfRule type="containsBlanks" dxfId="238" priority="238">
      <formula>LEN(TRIM(C10))=0</formula>
    </cfRule>
  </conditionalFormatting>
  <conditionalFormatting sqref="G7:AK7">
    <cfRule type="cellIs" dxfId="237" priority="237" operator="equal">
      <formula>"L"</formula>
    </cfRule>
  </conditionalFormatting>
  <conditionalFormatting sqref="AP7:BT7">
    <cfRule type="cellIs" dxfId="236" priority="236" operator="equal">
      <formula>"L"</formula>
    </cfRule>
  </conditionalFormatting>
  <conditionalFormatting sqref="AP83:AS87 AT83:BU84 AT85:BT87">
    <cfRule type="containsBlanks" dxfId="235" priority="235">
      <formula>LEN(TRIM(AP83))=0</formula>
    </cfRule>
  </conditionalFormatting>
  <conditionalFormatting sqref="G83:AK83">
    <cfRule type="containsBlanks" dxfId="234" priority="234">
      <formula>LEN(TRIM(G83))=0</formula>
    </cfRule>
  </conditionalFormatting>
  <conditionalFormatting sqref="G85:AK87">
    <cfRule type="containsBlanks" dxfId="233" priority="233">
      <formula>LEN(TRIM(G85))=0</formula>
    </cfRule>
  </conditionalFormatting>
  <conditionalFormatting sqref="AQ83">
    <cfRule type="containsBlanks" dxfId="232" priority="232">
      <formula>LEN(TRIM(AQ83))=0</formula>
    </cfRule>
  </conditionalFormatting>
  <conditionalFormatting sqref="AS85:AS87">
    <cfRule type="containsBlanks" dxfId="231" priority="231">
      <formula>LEN(TRIM(AS85))=0</formula>
    </cfRule>
  </conditionalFormatting>
  <conditionalFormatting sqref="AU83">
    <cfRule type="containsBlanks" dxfId="230" priority="230">
      <formula>LEN(TRIM(AU83))=0</formula>
    </cfRule>
  </conditionalFormatting>
  <conditionalFormatting sqref="AR84">
    <cfRule type="containsBlanks" dxfId="229" priority="229">
      <formula>LEN(TRIM(AR84))=0</formula>
    </cfRule>
  </conditionalFormatting>
  <conditionalFormatting sqref="BE84">
    <cfRule type="containsBlanks" dxfId="228" priority="209">
      <formula>LEN(TRIM(BE84))=0</formula>
    </cfRule>
  </conditionalFormatting>
  <conditionalFormatting sqref="BI84">
    <cfRule type="containsBlanks" dxfId="227" priority="207">
      <formula>LEN(TRIM(BI84))=0</formula>
    </cfRule>
  </conditionalFormatting>
  <conditionalFormatting sqref="BK84">
    <cfRule type="containsBlanks" dxfId="226" priority="204">
      <formula>LEN(TRIM(BK84))=0</formula>
    </cfRule>
  </conditionalFormatting>
  <conditionalFormatting sqref="BT85:BT87">
    <cfRule type="containsBlanks" dxfId="225" priority="193">
      <formula>LEN(TRIM(BT85))=0</formula>
    </cfRule>
  </conditionalFormatting>
  <conditionalFormatting sqref="AV83">
    <cfRule type="containsBlanks" dxfId="224" priority="228">
      <formula>LEN(TRIM(AV83))=0</formula>
    </cfRule>
  </conditionalFormatting>
  <conditionalFormatting sqref="AT83:AX83">
    <cfRule type="containsBlanks" dxfId="223" priority="227">
      <formula>LEN(TRIM(AT83))=0</formula>
    </cfRule>
  </conditionalFormatting>
  <conditionalFormatting sqref="AQ84">
    <cfRule type="containsBlanks" dxfId="222" priority="226">
      <formula>LEN(TRIM(AQ84))=0</formula>
    </cfRule>
  </conditionalFormatting>
  <conditionalFormatting sqref="AS84:BS84">
    <cfRule type="containsBlanks" dxfId="221" priority="225">
      <formula>LEN(TRIM(AS84))=0</formula>
    </cfRule>
  </conditionalFormatting>
  <conditionalFormatting sqref="AU84">
    <cfRule type="containsBlanks" dxfId="220" priority="224">
      <formula>LEN(TRIM(AU84))=0</formula>
    </cfRule>
  </conditionalFormatting>
  <conditionalFormatting sqref="AV84">
    <cfRule type="containsBlanks" dxfId="219" priority="223">
      <formula>LEN(TRIM(AV84))=0</formula>
    </cfRule>
  </conditionalFormatting>
  <conditionalFormatting sqref="AT84">
    <cfRule type="containsBlanks" dxfId="218" priority="222">
      <formula>LEN(TRIM(AT84))=0</formula>
    </cfRule>
  </conditionalFormatting>
  <conditionalFormatting sqref="AQ85:AR87">
    <cfRule type="containsBlanks" dxfId="217" priority="221">
      <formula>LEN(TRIM(AQ85))=0</formula>
    </cfRule>
  </conditionalFormatting>
  <conditionalFormatting sqref="AW83:AX83">
    <cfRule type="containsBlanks" dxfId="216" priority="220">
      <formula>LEN(TRIM(AW83))=0</formula>
    </cfRule>
  </conditionalFormatting>
  <conditionalFormatting sqref="AX83">
    <cfRule type="containsBlanks" dxfId="215" priority="219">
      <formula>LEN(TRIM(AX83))=0</formula>
    </cfRule>
  </conditionalFormatting>
  <conditionalFormatting sqref="BL84">
    <cfRule type="containsBlanks" dxfId="214" priority="202">
      <formula>LEN(TRIM(BL84))=0</formula>
    </cfRule>
  </conditionalFormatting>
  <conditionalFormatting sqref="BN84">
    <cfRule type="containsBlanks" dxfId="213" priority="201">
      <formula>LEN(TRIM(BN84))=0</formula>
    </cfRule>
  </conditionalFormatting>
  <conditionalFormatting sqref="BP84">
    <cfRule type="containsBlanks" dxfId="212" priority="200">
      <formula>LEN(TRIM(BP84))=0</formula>
    </cfRule>
  </conditionalFormatting>
  <conditionalFormatting sqref="BQ84">
    <cfRule type="containsBlanks" dxfId="211" priority="199">
      <formula>LEN(TRIM(BQ84))=0</formula>
    </cfRule>
  </conditionalFormatting>
  <conditionalFormatting sqref="BH84">
    <cfRule type="containsBlanks" dxfId="210" priority="205">
      <formula>LEN(TRIM(BH84))=0</formula>
    </cfRule>
  </conditionalFormatting>
  <conditionalFormatting sqref="BM84">
    <cfRule type="containsBlanks" dxfId="209" priority="203">
      <formula>LEN(TRIM(BM84))=0</formula>
    </cfRule>
  </conditionalFormatting>
  <conditionalFormatting sqref="BJ84">
    <cfRule type="containsBlanks" dxfId="208" priority="206">
      <formula>LEN(TRIM(BJ84))=0</formula>
    </cfRule>
  </conditionalFormatting>
  <conditionalFormatting sqref="AW84">
    <cfRule type="containsBlanks" dxfId="207" priority="218">
      <formula>LEN(TRIM(AW84))=0</formula>
    </cfRule>
  </conditionalFormatting>
  <conditionalFormatting sqref="AY84">
    <cfRule type="containsBlanks" dxfId="206" priority="217">
      <formula>LEN(TRIM(AY84))=0</formula>
    </cfRule>
  </conditionalFormatting>
  <conditionalFormatting sqref="AX84">
    <cfRule type="containsBlanks" dxfId="205" priority="216">
      <formula>LEN(TRIM(AX84))=0</formula>
    </cfRule>
  </conditionalFormatting>
  <conditionalFormatting sqref="AZ84">
    <cfRule type="containsBlanks" dxfId="204" priority="215">
      <formula>LEN(TRIM(AZ84))=0</formula>
    </cfRule>
  </conditionalFormatting>
  <conditionalFormatting sqref="BB84">
    <cfRule type="containsBlanks" dxfId="203" priority="214">
      <formula>LEN(TRIM(BB84))=0</formula>
    </cfRule>
  </conditionalFormatting>
  <conditionalFormatting sqref="BC84">
    <cfRule type="containsBlanks" dxfId="202" priority="213">
      <formula>LEN(TRIM(BC84))=0</formula>
    </cfRule>
  </conditionalFormatting>
  <conditionalFormatting sqref="BA84">
    <cfRule type="containsBlanks" dxfId="201" priority="212">
      <formula>LEN(TRIM(BA84))=0</formula>
    </cfRule>
  </conditionalFormatting>
  <conditionalFormatting sqref="BD84">
    <cfRule type="containsBlanks" dxfId="200" priority="211">
      <formula>LEN(TRIM(BD84))=0</formula>
    </cfRule>
  </conditionalFormatting>
  <conditionalFormatting sqref="BF84">
    <cfRule type="containsBlanks" dxfId="199" priority="210">
      <formula>LEN(TRIM(BF84))=0</formula>
    </cfRule>
  </conditionalFormatting>
  <conditionalFormatting sqref="BG84">
    <cfRule type="containsBlanks" dxfId="198" priority="208">
      <formula>LEN(TRIM(BG84))=0</formula>
    </cfRule>
  </conditionalFormatting>
  <conditionalFormatting sqref="BO84">
    <cfRule type="containsBlanks" dxfId="197" priority="198">
      <formula>LEN(TRIM(BO84))=0</formula>
    </cfRule>
  </conditionalFormatting>
  <conditionalFormatting sqref="BR84">
    <cfRule type="containsBlanks" dxfId="196" priority="197">
      <formula>LEN(TRIM(BR84))=0</formula>
    </cfRule>
  </conditionalFormatting>
  <conditionalFormatting sqref="BT84">
    <cfRule type="containsBlanks" dxfId="195" priority="196">
      <formula>LEN(TRIM(BT84))=0</formula>
    </cfRule>
  </conditionalFormatting>
  <conditionalFormatting sqref="BS84">
    <cfRule type="containsBlanks" dxfId="194" priority="195">
      <formula>LEN(TRIM(BS84))=0</formula>
    </cfRule>
  </conditionalFormatting>
  <conditionalFormatting sqref="AK85:AK87">
    <cfRule type="containsBlanks" dxfId="193" priority="194">
      <formula>LEN(TRIM(AK85))=0</formula>
    </cfRule>
  </conditionalFormatting>
  <conditionalFormatting sqref="BI83">
    <cfRule type="containsBlanks" dxfId="192" priority="180">
      <formula>LEN(TRIM(BI83))=0</formula>
    </cfRule>
  </conditionalFormatting>
  <conditionalFormatting sqref="BM83">
    <cfRule type="containsBlanks" dxfId="191" priority="168">
      <formula>LEN(TRIM(BM83))=0</formula>
    </cfRule>
  </conditionalFormatting>
  <conditionalFormatting sqref="K85:AJ87 AK86">
    <cfRule type="containsBlanks" dxfId="190" priority="192">
      <formula>LEN(TRIM(K85))=0</formula>
    </cfRule>
  </conditionalFormatting>
  <conditionalFormatting sqref="AT85:BS87 BT87">
    <cfRule type="containsBlanks" dxfId="189" priority="191">
      <formula>LEN(TRIM(AT85))=0</formula>
    </cfRule>
  </conditionalFormatting>
  <conditionalFormatting sqref="AT85:BS87 BT87">
    <cfRule type="containsBlanks" dxfId="188" priority="190">
      <formula>LEN(TRIM(AT85))=0</formula>
    </cfRule>
  </conditionalFormatting>
  <conditionalFormatting sqref="BK83:BL83">
    <cfRule type="containsBlanks" dxfId="187" priority="177">
      <formula>LEN(TRIM(BK83))=0</formula>
    </cfRule>
  </conditionalFormatting>
  <conditionalFormatting sqref="BL83">
    <cfRule type="containsBlanks" dxfId="186" priority="176">
      <formula>LEN(TRIM(BL83))=0</formula>
    </cfRule>
  </conditionalFormatting>
  <conditionalFormatting sqref="BF83">
    <cfRule type="containsBlanks" dxfId="185" priority="175">
      <formula>LEN(TRIM(BF83))=0</formula>
    </cfRule>
  </conditionalFormatting>
  <conditionalFormatting sqref="AR83">
    <cfRule type="containsBlanks" dxfId="184" priority="189">
      <formula>LEN(TRIM(AR83))=0</formula>
    </cfRule>
  </conditionalFormatting>
  <conditionalFormatting sqref="AS83">
    <cfRule type="containsBlanks" dxfId="183" priority="188">
      <formula>LEN(TRIM(AS83))=0</formula>
    </cfRule>
  </conditionalFormatting>
  <conditionalFormatting sqref="BB83">
    <cfRule type="containsBlanks" dxfId="182" priority="187">
      <formula>LEN(TRIM(BB83))=0</formula>
    </cfRule>
  </conditionalFormatting>
  <conditionalFormatting sqref="BC83">
    <cfRule type="containsBlanks" dxfId="181" priority="186">
      <formula>LEN(TRIM(BC83))=0</formula>
    </cfRule>
  </conditionalFormatting>
  <conditionalFormatting sqref="BA83:BE83">
    <cfRule type="containsBlanks" dxfId="180" priority="185">
      <formula>LEN(TRIM(BA83))=0</formula>
    </cfRule>
  </conditionalFormatting>
  <conditionalFormatting sqref="BD83:BE83">
    <cfRule type="containsBlanks" dxfId="179" priority="184">
      <formula>LEN(TRIM(BD83))=0</formula>
    </cfRule>
  </conditionalFormatting>
  <conditionalFormatting sqref="BE83">
    <cfRule type="containsBlanks" dxfId="178" priority="183">
      <formula>LEN(TRIM(BE83))=0</formula>
    </cfRule>
  </conditionalFormatting>
  <conditionalFormatting sqref="AY83">
    <cfRule type="containsBlanks" dxfId="177" priority="182">
      <formula>LEN(TRIM(AY83))=0</formula>
    </cfRule>
  </conditionalFormatting>
  <conditionalFormatting sqref="AZ83">
    <cfRule type="containsBlanks" dxfId="176" priority="181">
      <formula>LEN(TRIM(AZ83))=0</formula>
    </cfRule>
  </conditionalFormatting>
  <conditionalFormatting sqref="BJ83">
    <cfRule type="containsBlanks" dxfId="175" priority="179">
      <formula>LEN(TRIM(BJ83))=0</formula>
    </cfRule>
  </conditionalFormatting>
  <conditionalFormatting sqref="BH83:BL83">
    <cfRule type="containsBlanks" dxfId="174" priority="178">
      <formula>LEN(TRIM(BH83))=0</formula>
    </cfRule>
  </conditionalFormatting>
  <conditionalFormatting sqref="BG83">
    <cfRule type="containsBlanks" dxfId="173" priority="174">
      <formula>LEN(TRIM(BG83))=0</formula>
    </cfRule>
  </conditionalFormatting>
  <conditionalFormatting sqref="BP83">
    <cfRule type="containsBlanks" dxfId="172" priority="173">
      <formula>LEN(TRIM(BP83))=0</formula>
    </cfRule>
  </conditionalFormatting>
  <conditionalFormatting sqref="BQ83">
    <cfRule type="containsBlanks" dxfId="171" priority="172">
      <formula>LEN(TRIM(BQ83))=0</formula>
    </cfRule>
  </conditionalFormatting>
  <conditionalFormatting sqref="BO83:BS83">
    <cfRule type="containsBlanks" dxfId="170" priority="171">
      <formula>LEN(TRIM(BO83))=0</formula>
    </cfRule>
  </conditionalFormatting>
  <conditionalFormatting sqref="BR83:BS83">
    <cfRule type="containsBlanks" dxfId="169" priority="170">
      <formula>LEN(TRIM(BR83))=0</formula>
    </cfRule>
  </conditionalFormatting>
  <conditionalFormatting sqref="BS83">
    <cfRule type="containsBlanks" dxfId="168" priority="169">
      <formula>LEN(TRIM(BS83))=0</formula>
    </cfRule>
  </conditionalFormatting>
  <conditionalFormatting sqref="BN83">
    <cfRule type="containsBlanks" dxfId="167" priority="167">
      <formula>LEN(TRIM(BN83))=0</formula>
    </cfRule>
  </conditionalFormatting>
  <conditionalFormatting sqref="BT83">
    <cfRule type="containsBlanks" dxfId="166" priority="166">
      <formula>LEN(TRIM(BT83))=0</formula>
    </cfRule>
  </conditionalFormatting>
  <conditionalFormatting sqref="BT83">
    <cfRule type="containsBlanks" dxfId="165" priority="165">
      <formula>LEN(TRIM(BT83))=0</formula>
    </cfRule>
  </conditionalFormatting>
  <conditionalFormatting sqref="G19">
    <cfRule type="containsBlanks" dxfId="164" priority="163">
      <formula>LEN(TRIM(G19))=0</formula>
    </cfRule>
  </conditionalFormatting>
  <conditionalFormatting sqref="I19">
    <cfRule type="containsBlanks" dxfId="163" priority="162">
      <formula>LEN(TRIM(I19))=0</formula>
    </cfRule>
  </conditionalFormatting>
  <conditionalFormatting sqref="AK19">
    <cfRule type="containsBlanks" dxfId="162" priority="161">
      <formula>LEN(TRIM(AK19))=0</formula>
    </cfRule>
  </conditionalFormatting>
  <conditionalFormatting sqref="K19:O19 Q19">
    <cfRule type="containsBlanks" dxfId="161" priority="158">
      <formula>LEN(TRIM(K19))=0</formula>
    </cfRule>
  </conditionalFormatting>
  <conditionalFormatting sqref="R19:V19 X19">
    <cfRule type="containsBlanks" dxfId="160" priority="156">
      <formula>LEN(TRIM(R19))=0</formula>
    </cfRule>
  </conditionalFormatting>
  <conditionalFormatting sqref="W19">
    <cfRule type="containsBlanks" dxfId="159" priority="155">
      <formula>LEN(TRIM(W19))=0</formula>
    </cfRule>
  </conditionalFormatting>
  <conditionalFormatting sqref="J19">
    <cfRule type="containsBlanks" dxfId="158" priority="159">
      <formula>LEN(TRIM(J19))=0</formula>
    </cfRule>
  </conditionalFormatting>
  <conditionalFormatting sqref="P19">
    <cfRule type="containsBlanks" dxfId="157" priority="157">
      <formula>LEN(TRIM(P19))=0</formula>
    </cfRule>
  </conditionalFormatting>
  <conditionalFormatting sqref="Y19:AC19 AE19">
    <cfRule type="containsBlanks" dxfId="156" priority="154">
      <formula>LEN(TRIM(Y19))=0</formula>
    </cfRule>
  </conditionalFormatting>
  <conditionalFormatting sqref="AF19:AI19">
    <cfRule type="containsBlanks" dxfId="155" priority="152">
      <formula>LEN(TRIM(AF19))=0</formula>
    </cfRule>
  </conditionalFormatting>
  <conditionalFormatting sqref="F19 I17:N17 T17:AH17">
    <cfRule type="containsBlanks" dxfId="154" priority="164">
      <formula>LEN(TRIM(F17))=0</formula>
    </cfRule>
  </conditionalFormatting>
  <conditionalFormatting sqref="H19">
    <cfRule type="containsBlanks" dxfId="153" priority="160">
      <formula>LEN(TRIM(H19))=0</formula>
    </cfRule>
  </conditionalFormatting>
  <conditionalFormatting sqref="AD19">
    <cfRule type="containsBlanks" dxfId="152" priority="153">
      <formula>LEN(TRIM(AD19))=0</formula>
    </cfRule>
  </conditionalFormatting>
  <conditionalFormatting sqref="BT18">
    <cfRule type="containsBlanks" dxfId="151" priority="151">
      <formula>LEN(TRIM(BT18))=0</formula>
    </cfRule>
  </conditionalFormatting>
  <conditionalFormatting sqref="BT19">
    <cfRule type="containsBlanks" dxfId="150" priority="150">
      <formula>LEN(TRIM(BT19))=0</formula>
    </cfRule>
  </conditionalFormatting>
  <conditionalFormatting sqref="K60">
    <cfRule type="containsBlanks" dxfId="149" priority="149">
      <formula>LEN(TRIM(K60))=0</formula>
    </cfRule>
  </conditionalFormatting>
  <conditionalFormatting sqref="S60">
    <cfRule type="containsBlanks" dxfId="148" priority="148">
      <formula>LEN(TRIM(S60))=0</formula>
    </cfRule>
  </conditionalFormatting>
  <conditionalFormatting sqref="R60">
    <cfRule type="containsBlanks" dxfId="147" priority="147">
      <formula>LEN(TRIM(R60))=0</formula>
    </cfRule>
  </conditionalFormatting>
  <conditionalFormatting sqref="Z60">
    <cfRule type="containsBlanks" dxfId="146" priority="146">
      <formula>LEN(TRIM(Z60))=0</formula>
    </cfRule>
  </conditionalFormatting>
  <conditionalFormatting sqref="Y60">
    <cfRule type="containsBlanks" dxfId="145" priority="145">
      <formula>LEN(TRIM(Y60))=0</formula>
    </cfRule>
  </conditionalFormatting>
  <conditionalFormatting sqref="AF60">
    <cfRule type="containsBlanks" dxfId="144" priority="144">
      <formula>LEN(TRIM(AF60))=0</formula>
    </cfRule>
  </conditionalFormatting>
  <conditionalFormatting sqref="AQ48:AV48 BA48:BC48 BH48:BJ48 BO48:BS48 AQ44:BS47 AQ49:BS49 AM44:AP82 AQ51:BS82">
    <cfRule type="containsBlanks" dxfId="143" priority="143">
      <formula>LEN(TRIM(AM44))=0</formula>
    </cfRule>
  </conditionalFormatting>
  <conditionalFormatting sqref="AP50:AQ50">
    <cfRule type="containsBlanks" dxfId="142" priority="142">
      <formula>LEN(TRIM(AP50))=0</formula>
    </cfRule>
  </conditionalFormatting>
  <conditionalFormatting sqref="AQ50">
    <cfRule type="containsBlanks" dxfId="141" priority="141">
      <formula>LEN(TRIM(AQ50))=0</formula>
    </cfRule>
  </conditionalFormatting>
  <conditionalFormatting sqref="AU50">
    <cfRule type="containsBlanks" dxfId="140" priority="140">
      <formula>LEN(TRIM(AU50))=0</formula>
    </cfRule>
  </conditionalFormatting>
  <conditionalFormatting sqref="AV50">
    <cfRule type="containsBlanks" dxfId="139" priority="139">
      <formula>LEN(TRIM(AV50))=0</formula>
    </cfRule>
  </conditionalFormatting>
  <conditionalFormatting sqref="AT50:AX50">
    <cfRule type="containsBlanks" dxfId="138" priority="138">
      <formula>LEN(TRIM(AT50))=0</formula>
    </cfRule>
  </conditionalFormatting>
  <conditionalFormatting sqref="AW50:AX50">
    <cfRule type="containsBlanks" dxfId="137" priority="137">
      <formula>LEN(TRIM(AW50))=0</formula>
    </cfRule>
  </conditionalFormatting>
  <conditionalFormatting sqref="AX50">
    <cfRule type="containsBlanks" dxfId="136" priority="136">
      <formula>LEN(TRIM(AX50))=0</formula>
    </cfRule>
  </conditionalFormatting>
  <conditionalFormatting sqref="BI50">
    <cfRule type="containsBlanks" dxfId="135" priority="126">
      <formula>LEN(TRIM(BI50))=0</formula>
    </cfRule>
  </conditionalFormatting>
  <conditionalFormatting sqref="BM50">
    <cfRule type="containsBlanks" dxfId="134" priority="114">
      <formula>LEN(TRIM(BM50))=0</formula>
    </cfRule>
  </conditionalFormatting>
  <conditionalFormatting sqref="AR50">
    <cfRule type="containsBlanks" dxfId="133" priority="135">
      <formula>LEN(TRIM(AR50))=0</formula>
    </cfRule>
  </conditionalFormatting>
  <conditionalFormatting sqref="AS50">
    <cfRule type="containsBlanks" dxfId="132" priority="134">
      <formula>LEN(TRIM(AS50))=0</formula>
    </cfRule>
  </conditionalFormatting>
  <conditionalFormatting sqref="BB50">
    <cfRule type="containsBlanks" dxfId="131" priority="133">
      <formula>LEN(TRIM(BB50))=0</formula>
    </cfRule>
  </conditionalFormatting>
  <conditionalFormatting sqref="BC50">
    <cfRule type="containsBlanks" dxfId="130" priority="132">
      <formula>LEN(TRIM(BC50))=0</formula>
    </cfRule>
  </conditionalFormatting>
  <conditionalFormatting sqref="BA50:BE50">
    <cfRule type="containsBlanks" dxfId="129" priority="131">
      <formula>LEN(TRIM(BA50))=0</formula>
    </cfRule>
  </conditionalFormatting>
  <conditionalFormatting sqref="BD50:BE50">
    <cfRule type="containsBlanks" dxfId="128" priority="130">
      <formula>LEN(TRIM(BD50))=0</formula>
    </cfRule>
  </conditionalFormatting>
  <conditionalFormatting sqref="BE50">
    <cfRule type="containsBlanks" dxfId="127" priority="129">
      <formula>LEN(TRIM(BE50))=0</formula>
    </cfRule>
  </conditionalFormatting>
  <conditionalFormatting sqref="AY50">
    <cfRule type="containsBlanks" dxfId="126" priority="128">
      <formula>LEN(TRIM(AY50))=0</formula>
    </cfRule>
  </conditionalFormatting>
  <conditionalFormatting sqref="AZ50">
    <cfRule type="containsBlanks" dxfId="125" priority="127">
      <formula>LEN(TRIM(AZ50))=0</formula>
    </cfRule>
  </conditionalFormatting>
  <conditionalFormatting sqref="BJ50">
    <cfRule type="containsBlanks" dxfId="124" priority="125">
      <formula>LEN(TRIM(BJ50))=0</formula>
    </cfRule>
  </conditionalFormatting>
  <conditionalFormatting sqref="BH50:BL50">
    <cfRule type="containsBlanks" dxfId="123" priority="124">
      <formula>LEN(TRIM(BH50))=0</formula>
    </cfRule>
  </conditionalFormatting>
  <conditionalFormatting sqref="BK50:BL50">
    <cfRule type="containsBlanks" dxfId="122" priority="123">
      <formula>LEN(TRIM(BK50))=0</formula>
    </cfRule>
  </conditionalFormatting>
  <conditionalFormatting sqref="BL50">
    <cfRule type="containsBlanks" dxfId="121" priority="122">
      <formula>LEN(TRIM(BL50))=0</formula>
    </cfRule>
  </conditionalFormatting>
  <conditionalFormatting sqref="BF50">
    <cfRule type="containsBlanks" dxfId="120" priority="121">
      <formula>LEN(TRIM(BF50))=0</formula>
    </cfRule>
  </conditionalFormatting>
  <conditionalFormatting sqref="BG50">
    <cfRule type="containsBlanks" dxfId="119" priority="120">
      <formula>LEN(TRIM(BG50))=0</formula>
    </cfRule>
  </conditionalFormatting>
  <conditionalFormatting sqref="BP50">
    <cfRule type="containsBlanks" dxfId="118" priority="119">
      <formula>LEN(TRIM(BP50))=0</formula>
    </cfRule>
  </conditionalFormatting>
  <conditionalFormatting sqref="BQ50">
    <cfRule type="containsBlanks" dxfId="117" priority="118">
      <formula>LEN(TRIM(BQ50))=0</formula>
    </cfRule>
  </conditionalFormatting>
  <conditionalFormatting sqref="BO50:BS50">
    <cfRule type="containsBlanks" dxfId="116" priority="117">
      <formula>LEN(TRIM(BO50))=0</formula>
    </cfRule>
  </conditionalFormatting>
  <conditionalFormatting sqref="BR50:BS50">
    <cfRule type="containsBlanks" dxfId="115" priority="116">
      <formula>LEN(TRIM(BR50))=0</formula>
    </cfRule>
  </conditionalFormatting>
  <conditionalFormatting sqref="BS50">
    <cfRule type="containsBlanks" dxfId="114" priority="115">
      <formula>LEN(TRIM(BS50))=0</formula>
    </cfRule>
  </conditionalFormatting>
  <conditionalFormatting sqref="BN50">
    <cfRule type="containsBlanks" dxfId="113" priority="113">
      <formula>LEN(TRIM(BN50))=0</formula>
    </cfRule>
  </conditionalFormatting>
  <conditionalFormatting sqref="BG17:BI17">
    <cfRule type="containsBlanks" dxfId="112" priority="89">
      <formula>LEN(TRIM(BG17))=0</formula>
    </cfRule>
  </conditionalFormatting>
  <conditionalFormatting sqref="BD56">
    <cfRule type="containsBlanks" dxfId="111" priority="104">
      <formula>LEN(TRIM(BD56))=0</formula>
    </cfRule>
  </conditionalFormatting>
  <conditionalFormatting sqref="BF56">
    <cfRule type="containsBlanks" dxfId="110" priority="103">
      <formula>LEN(TRIM(BF56))=0</formula>
    </cfRule>
  </conditionalFormatting>
  <conditionalFormatting sqref="BK56">
    <cfRule type="containsBlanks" dxfId="109" priority="102">
      <formula>LEN(TRIM(BK56))=0</formula>
    </cfRule>
  </conditionalFormatting>
  <conditionalFormatting sqref="BM56">
    <cfRule type="containsBlanks" dxfId="108" priority="101">
      <formula>LEN(TRIM(BM56))=0</formula>
    </cfRule>
  </conditionalFormatting>
  <conditionalFormatting sqref="AM26:AO43">
    <cfRule type="containsBlanks" dxfId="107" priority="98">
      <formula>LEN(TRIM(AM26))=0</formula>
    </cfRule>
  </conditionalFormatting>
  <conditionalFormatting sqref="AM10:AM11 AO10:AO11">
    <cfRule type="containsBlanks" dxfId="106" priority="97">
      <formula>LEN(TRIM(AM10))=0</formula>
    </cfRule>
  </conditionalFormatting>
  <conditionalFormatting sqref="AW48:AZ48">
    <cfRule type="containsBlanks" dxfId="105" priority="112">
      <formula>LEN(TRIM(AW48))=0</formula>
    </cfRule>
  </conditionalFormatting>
  <conditionalFormatting sqref="BD48:BG48">
    <cfRule type="containsBlanks" dxfId="104" priority="111">
      <formula>LEN(TRIM(BD48))=0</formula>
    </cfRule>
  </conditionalFormatting>
  <conditionalFormatting sqref="BK48:BN48">
    <cfRule type="containsBlanks" dxfId="103" priority="110">
      <formula>LEN(TRIM(BK48))=0</formula>
    </cfRule>
  </conditionalFormatting>
  <conditionalFormatting sqref="AM12 AO12">
    <cfRule type="containsBlanks" dxfId="102" priority="96">
      <formula>LEN(TRIM(AM12))=0</formula>
    </cfRule>
  </conditionalFormatting>
  <conditionalFormatting sqref="BL57">
    <cfRule type="containsBlanks" dxfId="101" priority="109">
      <formula>LEN(TRIM(BL57))=0</formula>
    </cfRule>
  </conditionalFormatting>
  <conditionalFormatting sqref="BS57">
    <cfRule type="containsBlanks" dxfId="100" priority="108">
      <formula>LEN(TRIM(BS57))=0</formula>
    </cfRule>
  </conditionalFormatting>
  <conditionalFormatting sqref="BK56">
    <cfRule type="containsBlanks" dxfId="99" priority="107">
      <formula>LEN(TRIM(BK56))=0</formula>
    </cfRule>
  </conditionalFormatting>
  <conditionalFormatting sqref="AW56">
    <cfRule type="containsBlanks" dxfId="98" priority="106">
      <formula>LEN(TRIM(AW56))=0</formula>
    </cfRule>
  </conditionalFormatting>
  <conditionalFormatting sqref="AY56">
    <cfRule type="containsBlanks" dxfId="97" priority="105">
      <formula>LEN(TRIM(AY56))=0</formula>
    </cfRule>
  </conditionalFormatting>
  <conditionalFormatting sqref="BR56">
    <cfRule type="containsBlanks" dxfId="96" priority="100">
      <formula>LEN(TRIM(BR56))=0</formula>
    </cfRule>
  </conditionalFormatting>
  <conditionalFormatting sqref="BA67">
    <cfRule type="containsBlanks" dxfId="95" priority="99">
      <formula>LEN(TRIM(BA67))=0</formula>
    </cfRule>
  </conditionalFormatting>
  <conditionalFormatting sqref="AZ17:BB17">
    <cfRule type="containsBlanks" dxfId="94" priority="90">
      <formula>LEN(TRIM(AZ17))=0</formula>
    </cfRule>
  </conditionalFormatting>
  <conditionalFormatting sqref="BJ17:BM17 BJ19:BN19 BL18:BM18">
    <cfRule type="containsBlanks" dxfId="93" priority="87">
      <formula>LEN(TRIM(BJ17))=0</formula>
    </cfRule>
  </conditionalFormatting>
  <conditionalFormatting sqref="BA28">
    <cfRule type="containsBlanks" dxfId="92" priority="88">
      <formula>LEN(TRIM(BA28))=0</formula>
    </cfRule>
  </conditionalFormatting>
  <conditionalFormatting sqref="BN17">
    <cfRule type="containsBlanks" dxfId="91" priority="86">
      <formula>LEN(TRIM(BN17))=0</formula>
    </cfRule>
  </conditionalFormatting>
  <conditionalFormatting sqref="AQ19:AY19 AQ18:AT18 AX18:AY18">
    <cfRule type="containsBlanks" dxfId="90" priority="95">
      <formula>LEN(TRIM(AQ18))=0</formula>
    </cfRule>
  </conditionalFormatting>
  <conditionalFormatting sqref="AP10:BT11">
    <cfRule type="containsBlanks" dxfId="89" priority="94">
      <formula>LEN(TRIM(AP10))=0</formula>
    </cfRule>
  </conditionalFormatting>
  <conditionalFormatting sqref="AP16">
    <cfRule type="containsBlanks" dxfId="88" priority="93">
      <formula>LEN(TRIM(AP16))=0</formula>
    </cfRule>
  </conditionalFormatting>
  <conditionalFormatting sqref="AP12">
    <cfRule type="containsBlanks" dxfId="87" priority="92">
      <formula>LEN(TRIM(AP12))=0</formula>
    </cfRule>
  </conditionalFormatting>
  <conditionalFormatting sqref="BC17:BF17 AZ19:BI19 AZ18 BE18:BG18">
    <cfRule type="containsBlanks" dxfId="86" priority="91">
      <formula>LEN(TRIM(AZ17))=0</formula>
    </cfRule>
  </conditionalFormatting>
  <conditionalFormatting sqref="BO19:BS19 BO17:BS17 BS18">
    <cfRule type="containsBlanks" dxfId="85" priority="85">
      <formula>LEN(TRIM(BO17))=0</formula>
    </cfRule>
  </conditionalFormatting>
  <conditionalFormatting sqref="AN380">
    <cfRule type="containsBlanks" dxfId="84" priority="84">
      <formula>LEN(TRIM(AN380))=0</formula>
    </cfRule>
  </conditionalFormatting>
  <conditionalFormatting sqref="L10:AJ11">
    <cfRule type="containsBlanks" dxfId="83" priority="83">
      <formula>LEN(TRIM(L10))=0</formula>
    </cfRule>
  </conditionalFormatting>
  <conditionalFormatting sqref="AU10:BS11">
    <cfRule type="containsBlanks" dxfId="82" priority="82">
      <formula>LEN(TRIM(AU10))=0</formula>
    </cfRule>
  </conditionalFormatting>
  <conditionalFormatting sqref="AQ12:BS12">
    <cfRule type="containsBlanks" dxfId="81" priority="81">
      <formula>LEN(TRIM(AQ12))=0</formula>
    </cfRule>
  </conditionalFormatting>
  <conditionalFormatting sqref="H13:AK15">
    <cfRule type="containsBlanks" dxfId="80" priority="80">
      <formula>LEN(TRIM(H13))=0</formula>
    </cfRule>
  </conditionalFormatting>
  <conditionalFormatting sqref="AQ13:BT15">
    <cfRule type="containsBlanks" dxfId="79" priority="79">
      <formula>LEN(TRIM(AQ13))=0</formula>
    </cfRule>
  </conditionalFormatting>
  <conditionalFormatting sqref="S17">
    <cfRule type="containsBlanks" dxfId="78" priority="78">
      <formula>LEN(TRIM(S17))=0</formula>
    </cfRule>
  </conditionalFormatting>
  <conditionalFormatting sqref="BA18">
    <cfRule type="containsBlanks" dxfId="77" priority="77">
      <formula>LEN(TRIM(BA18))=0</formula>
    </cfRule>
  </conditionalFormatting>
  <conditionalFormatting sqref="BH18">
    <cfRule type="containsBlanks" dxfId="76" priority="76">
      <formula>LEN(TRIM(BH18))=0</formula>
    </cfRule>
  </conditionalFormatting>
  <conditionalFormatting sqref="BO18">
    <cfRule type="containsBlanks" dxfId="75" priority="75">
      <formula>LEN(TRIM(BO18))=0</formula>
    </cfRule>
  </conditionalFormatting>
  <conditionalFormatting sqref="BN18">
    <cfRule type="containsBlanks" dxfId="74" priority="74">
      <formula>LEN(TRIM(BN18))=0</formula>
    </cfRule>
  </conditionalFormatting>
  <conditionalFormatting sqref="AU18">
    <cfRule type="containsBlanks" dxfId="73" priority="73">
      <formula>LEN(TRIM(AU18))=0</formula>
    </cfRule>
  </conditionalFormatting>
  <conditionalFormatting sqref="AV18">
    <cfRule type="containsBlanks" dxfId="72" priority="72">
      <formula>LEN(TRIM(AV18))=0</formula>
    </cfRule>
  </conditionalFormatting>
  <conditionalFormatting sqref="BB18">
    <cfRule type="containsBlanks" dxfId="71" priority="71">
      <formula>LEN(TRIM(BB18))=0</formula>
    </cfRule>
  </conditionalFormatting>
  <conditionalFormatting sqref="BC18">
    <cfRule type="containsBlanks" dxfId="70" priority="70">
      <formula>LEN(TRIM(BC18))=0</formula>
    </cfRule>
  </conditionalFormatting>
  <conditionalFormatting sqref="BD18">
    <cfRule type="containsBlanks" dxfId="69" priority="69">
      <formula>LEN(TRIM(BD18))=0</formula>
    </cfRule>
  </conditionalFormatting>
  <conditionalFormatting sqref="BI18">
    <cfRule type="containsBlanks" dxfId="68" priority="68">
      <formula>LEN(TRIM(BI18))=0</formula>
    </cfRule>
  </conditionalFormatting>
  <conditionalFormatting sqref="BJ18">
    <cfRule type="containsBlanks" dxfId="67" priority="67">
      <formula>LEN(TRIM(BJ18))=0</formula>
    </cfRule>
  </conditionalFormatting>
  <conditionalFormatting sqref="BK18">
    <cfRule type="containsBlanks" dxfId="66" priority="66">
      <formula>LEN(TRIM(BK18))=0</formula>
    </cfRule>
  </conditionalFormatting>
  <conditionalFormatting sqref="BP18">
    <cfRule type="containsBlanks" dxfId="65" priority="65">
      <formula>LEN(TRIM(BP18))=0</formula>
    </cfRule>
  </conditionalFormatting>
  <conditionalFormatting sqref="BQ18">
    <cfRule type="containsBlanks" dxfId="64" priority="64">
      <formula>LEN(TRIM(BQ18))=0</formula>
    </cfRule>
  </conditionalFormatting>
  <conditionalFormatting sqref="BR18">
    <cfRule type="containsBlanks" dxfId="63" priority="63">
      <formula>LEN(TRIM(BR18))=0</formula>
    </cfRule>
  </conditionalFormatting>
  <conditionalFormatting sqref="AJ19">
    <cfRule type="containsBlanks" dxfId="62" priority="62">
      <formula>LEN(TRIM(AJ19))=0</formula>
    </cfRule>
  </conditionalFormatting>
  <conditionalFormatting sqref="BT11">
    <cfRule type="containsBlanks" dxfId="61" priority="61">
      <formula>LEN(TRIM(BT11))=0</formula>
    </cfRule>
  </conditionalFormatting>
  <conditionalFormatting sqref="AQ16">
    <cfRule type="containsBlanks" dxfId="60" priority="60">
      <formula>LEN(TRIM(AQ16))=0</formula>
    </cfRule>
  </conditionalFormatting>
  <conditionalFormatting sqref="AQ16">
    <cfRule type="containsBlanks" dxfId="59" priority="59">
      <formula>LEN(TRIM(AQ16))=0</formula>
    </cfRule>
  </conditionalFormatting>
  <conditionalFormatting sqref="AR16">
    <cfRule type="containsBlanks" dxfId="58" priority="58">
      <formula>LEN(TRIM(AR16))=0</formula>
    </cfRule>
  </conditionalFormatting>
  <conditionalFormatting sqref="AR16">
    <cfRule type="containsBlanks" dxfId="57" priority="57">
      <formula>LEN(TRIM(AR16))=0</formula>
    </cfRule>
  </conditionalFormatting>
  <conditionalFormatting sqref="BT16">
    <cfRule type="containsBlanks" dxfId="56" priority="56">
      <formula>LEN(TRIM(BT16))=0</formula>
    </cfRule>
  </conditionalFormatting>
  <conditionalFormatting sqref="BS16">
    <cfRule type="containsBlanks" dxfId="55" priority="55">
      <formula>LEN(TRIM(BS16))=0</formula>
    </cfRule>
  </conditionalFormatting>
  <conditionalFormatting sqref="BS16">
    <cfRule type="containsBlanks" dxfId="54" priority="54">
      <formula>LEN(TRIM(BS16))=0</formula>
    </cfRule>
  </conditionalFormatting>
  <conditionalFormatting sqref="BR16">
    <cfRule type="containsBlanks" dxfId="53" priority="53">
      <formula>LEN(TRIM(BR16))=0</formula>
    </cfRule>
  </conditionalFormatting>
  <conditionalFormatting sqref="BR16">
    <cfRule type="containsBlanks" dxfId="52" priority="52">
      <formula>LEN(TRIM(BR16))=0</formula>
    </cfRule>
  </conditionalFormatting>
  <conditionalFormatting sqref="BQ16">
    <cfRule type="containsBlanks" dxfId="51" priority="51">
      <formula>LEN(TRIM(BQ16))=0</formula>
    </cfRule>
  </conditionalFormatting>
  <conditionalFormatting sqref="BQ16">
    <cfRule type="containsBlanks" dxfId="50" priority="50">
      <formula>LEN(TRIM(BQ16))=0</formula>
    </cfRule>
  </conditionalFormatting>
  <conditionalFormatting sqref="AS16">
    <cfRule type="containsBlanks" dxfId="49" priority="49">
      <formula>LEN(TRIM(AS16))=0</formula>
    </cfRule>
  </conditionalFormatting>
  <conditionalFormatting sqref="AS16">
    <cfRule type="containsBlanks" dxfId="48" priority="48">
      <formula>LEN(TRIM(AS16))=0</formula>
    </cfRule>
  </conditionalFormatting>
  <conditionalFormatting sqref="AT16">
    <cfRule type="containsBlanks" dxfId="47" priority="47">
      <formula>LEN(TRIM(AT16))=0</formula>
    </cfRule>
  </conditionalFormatting>
  <conditionalFormatting sqref="AT16">
    <cfRule type="containsBlanks" dxfId="46" priority="46">
      <formula>LEN(TRIM(AT16))=0</formula>
    </cfRule>
  </conditionalFormatting>
  <conditionalFormatting sqref="AU16">
    <cfRule type="containsBlanks" dxfId="45" priority="45">
      <formula>LEN(TRIM(AU16))=0</formula>
    </cfRule>
  </conditionalFormatting>
  <conditionalFormatting sqref="AU16">
    <cfRule type="containsBlanks" dxfId="44" priority="44">
      <formula>LEN(TRIM(AU16))=0</formula>
    </cfRule>
  </conditionalFormatting>
  <conditionalFormatting sqref="AV16">
    <cfRule type="containsBlanks" dxfId="43" priority="43">
      <formula>LEN(TRIM(AV16))=0</formula>
    </cfRule>
  </conditionalFormatting>
  <conditionalFormatting sqref="AV16">
    <cfRule type="containsBlanks" dxfId="42" priority="42">
      <formula>LEN(TRIM(AV16))=0</formula>
    </cfRule>
  </conditionalFormatting>
  <conditionalFormatting sqref="AW16">
    <cfRule type="containsBlanks" dxfId="41" priority="41">
      <formula>LEN(TRIM(AW16))=0</formula>
    </cfRule>
  </conditionalFormatting>
  <conditionalFormatting sqref="AW16">
    <cfRule type="containsBlanks" dxfId="40" priority="40">
      <formula>LEN(TRIM(AW16))=0</formula>
    </cfRule>
  </conditionalFormatting>
  <conditionalFormatting sqref="AX16">
    <cfRule type="containsBlanks" dxfId="39" priority="39">
      <formula>LEN(TRIM(AX16))=0</formula>
    </cfRule>
  </conditionalFormatting>
  <conditionalFormatting sqref="AX16">
    <cfRule type="containsBlanks" dxfId="38" priority="38">
      <formula>LEN(TRIM(AX16))=0</formula>
    </cfRule>
  </conditionalFormatting>
  <conditionalFormatting sqref="AY16">
    <cfRule type="containsBlanks" dxfId="37" priority="37">
      <formula>LEN(TRIM(AY16))=0</formula>
    </cfRule>
  </conditionalFormatting>
  <conditionalFormatting sqref="AY16">
    <cfRule type="containsBlanks" dxfId="36" priority="36">
      <formula>LEN(TRIM(AY16))=0</formula>
    </cfRule>
  </conditionalFormatting>
  <conditionalFormatting sqref="AZ16">
    <cfRule type="containsBlanks" dxfId="35" priority="35">
      <formula>LEN(TRIM(AZ16))=0</formula>
    </cfRule>
  </conditionalFormatting>
  <conditionalFormatting sqref="AZ16">
    <cfRule type="containsBlanks" dxfId="34" priority="34">
      <formula>LEN(TRIM(AZ16))=0</formula>
    </cfRule>
  </conditionalFormatting>
  <conditionalFormatting sqref="BA16">
    <cfRule type="containsBlanks" dxfId="33" priority="33">
      <formula>LEN(TRIM(BA16))=0</formula>
    </cfRule>
  </conditionalFormatting>
  <conditionalFormatting sqref="BA16">
    <cfRule type="containsBlanks" dxfId="32" priority="32">
      <formula>LEN(TRIM(BA16))=0</formula>
    </cfRule>
  </conditionalFormatting>
  <conditionalFormatting sqref="BB16">
    <cfRule type="containsBlanks" dxfId="31" priority="31">
      <formula>LEN(TRIM(BB16))=0</formula>
    </cfRule>
  </conditionalFormatting>
  <conditionalFormatting sqref="BB16">
    <cfRule type="containsBlanks" dxfId="30" priority="30">
      <formula>LEN(TRIM(BB16))=0</formula>
    </cfRule>
  </conditionalFormatting>
  <conditionalFormatting sqref="BC16">
    <cfRule type="containsBlanks" dxfId="29" priority="29">
      <formula>LEN(TRIM(BC16))=0</formula>
    </cfRule>
  </conditionalFormatting>
  <conditionalFormatting sqref="BC16">
    <cfRule type="containsBlanks" dxfId="28" priority="28">
      <formula>LEN(TRIM(BC16))=0</formula>
    </cfRule>
  </conditionalFormatting>
  <conditionalFormatting sqref="BD16">
    <cfRule type="containsBlanks" dxfId="27" priority="27">
      <formula>LEN(TRIM(BD16))=0</formula>
    </cfRule>
  </conditionalFormatting>
  <conditionalFormatting sqref="BD16">
    <cfRule type="containsBlanks" dxfId="26" priority="26">
      <formula>LEN(TRIM(BD16))=0</formula>
    </cfRule>
  </conditionalFormatting>
  <conditionalFormatting sqref="BE16">
    <cfRule type="containsBlanks" dxfId="25" priority="25">
      <formula>LEN(TRIM(BE16))=0</formula>
    </cfRule>
  </conditionalFormatting>
  <conditionalFormatting sqref="BE16">
    <cfRule type="containsBlanks" dxfId="24" priority="24">
      <formula>LEN(TRIM(BE16))=0</formula>
    </cfRule>
  </conditionalFormatting>
  <conditionalFormatting sqref="BF16">
    <cfRule type="containsBlanks" dxfId="23" priority="23">
      <formula>LEN(TRIM(BF16))=0</formula>
    </cfRule>
  </conditionalFormatting>
  <conditionalFormatting sqref="BF16">
    <cfRule type="containsBlanks" dxfId="22" priority="22">
      <formula>LEN(TRIM(BF16))=0</formula>
    </cfRule>
  </conditionalFormatting>
  <conditionalFormatting sqref="BG16">
    <cfRule type="containsBlanks" dxfId="21" priority="21">
      <formula>LEN(TRIM(BG16))=0</formula>
    </cfRule>
  </conditionalFormatting>
  <conditionalFormatting sqref="BG16">
    <cfRule type="containsBlanks" dxfId="20" priority="20">
      <formula>LEN(TRIM(BG16))=0</formula>
    </cfRule>
  </conditionalFormatting>
  <conditionalFormatting sqref="BP16">
    <cfRule type="containsBlanks" dxfId="19" priority="19">
      <formula>LEN(TRIM(BP16))=0</formula>
    </cfRule>
  </conditionalFormatting>
  <conditionalFormatting sqref="BP16">
    <cfRule type="containsBlanks" dxfId="18" priority="18">
      <formula>LEN(TRIM(BP16))=0</formula>
    </cfRule>
  </conditionalFormatting>
  <conditionalFormatting sqref="BO16">
    <cfRule type="containsBlanks" dxfId="17" priority="17">
      <formula>LEN(TRIM(BO16))=0</formula>
    </cfRule>
  </conditionalFormatting>
  <conditionalFormatting sqref="BO16">
    <cfRule type="containsBlanks" dxfId="16" priority="16">
      <formula>LEN(TRIM(BO16))=0</formula>
    </cfRule>
  </conditionalFormatting>
  <conditionalFormatting sqref="BN16">
    <cfRule type="containsBlanks" dxfId="15" priority="15">
      <formula>LEN(TRIM(BN16))=0</formula>
    </cfRule>
  </conditionalFormatting>
  <conditionalFormatting sqref="BN16">
    <cfRule type="containsBlanks" dxfId="14" priority="14">
      <formula>LEN(TRIM(BN16))=0</formula>
    </cfRule>
  </conditionalFormatting>
  <conditionalFormatting sqref="BM16">
    <cfRule type="containsBlanks" dxfId="13" priority="13">
      <formula>LEN(TRIM(BM16))=0</formula>
    </cfRule>
  </conditionalFormatting>
  <conditionalFormatting sqref="BM16">
    <cfRule type="containsBlanks" dxfId="12" priority="12">
      <formula>LEN(TRIM(BM16))=0</formula>
    </cfRule>
  </conditionalFormatting>
  <conditionalFormatting sqref="BL16">
    <cfRule type="containsBlanks" dxfId="11" priority="11">
      <formula>LEN(TRIM(BL16))=0</formula>
    </cfRule>
  </conditionalFormatting>
  <conditionalFormatting sqref="BL16">
    <cfRule type="containsBlanks" dxfId="10" priority="10">
      <formula>LEN(TRIM(BL16))=0</formula>
    </cfRule>
  </conditionalFormatting>
  <conditionalFormatting sqref="BK16">
    <cfRule type="containsBlanks" dxfId="9" priority="9">
      <formula>LEN(TRIM(BK16))=0</formula>
    </cfRule>
  </conditionalFormatting>
  <conditionalFormatting sqref="BK16">
    <cfRule type="containsBlanks" dxfId="8" priority="8">
      <formula>LEN(TRIM(BK16))=0</formula>
    </cfRule>
  </conditionalFormatting>
  <conditionalFormatting sqref="BJ16">
    <cfRule type="containsBlanks" dxfId="7" priority="7">
      <formula>LEN(TRIM(BJ16))=0</formula>
    </cfRule>
  </conditionalFormatting>
  <conditionalFormatting sqref="BJ16">
    <cfRule type="containsBlanks" dxfId="6" priority="6">
      <formula>LEN(TRIM(BJ16))=0</formula>
    </cfRule>
  </conditionalFormatting>
  <conditionalFormatting sqref="BI16">
    <cfRule type="containsBlanks" dxfId="5" priority="5">
      <formula>LEN(TRIM(BI16))=0</formula>
    </cfRule>
  </conditionalFormatting>
  <conditionalFormatting sqref="BI16">
    <cfRule type="containsBlanks" dxfId="4" priority="4">
      <formula>LEN(TRIM(BI16))=0</formula>
    </cfRule>
  </conditionalFormatting>
  <conditionalFormatting sqref="BH16">
    <cfRule type="containsBlanks" dxfId="3" priority="3">
      <formula>LEN(TRIM(BH16))=0</formula>
    </cfRule>
  </conditionalFormatting>
  <conditionalFormatting sqref="BH16">
    <cfRule type="containsBlanks" dxfId="2" priority="2">
      <formula>LEN(TRIM(BH16))=0</formula>
    </cfRule>
  </conditionalFormatting>
  <conditionalFormatting sqref="AW18">
    <cfRule type="containsBlanks" dxfId="1" priority="1">
      <formula>LEN(TRIM(AW18))=0</formula>
    </cfRule>
  </conditionalFormatting>
  <dataValidations count="2">
    <dataValidation type="time" allowBlank="1" showInputMessage="1" showErrorMessage="1" sqref="W79:Z79 Z23 AH72 Z58:AF58 Z55 Z59:Z61 H58:J58 T58 V58:X58 Y24:Y58 O58 T72:AF72 O24:O56 AI77:AK82 K24:K60 W59:Y71 AA59:AF71 AH74:AK74 S75:T75 R24:R72 V74 I77:N82 K61:L73 R73:S73 X73:AE74 I59:J73 H74:N74 P74:T74 AH76:AK76 P79:S82 W80:Y82 X75:Z78 AF77:AG82 I75:N75 AD80:AE80 H76:N76 V76 AI75:AK75 Q75:R76 S76 AF73:AF76 P75:P78 AH78 Q77:S78 T76:T78 W73:W78 O60:O79 AB75:AE79 AB80 AB81:AE82 AP44:AP49 BM48:BN48 AR44:BC44 BF44:BN44 AW48 AW45:AX47 BK45:BN47 BK48 BD44:BD49 AY45:BC46 BK49:BS49 BF45:BJ49 AY47:BB48 AR45:AV48 AR49:BB49 BO44:BS48 Z16:AB18 W12:Y12 AH18:AI18 AP50:BS87 AR17:BB17 T18:U18 H13:H15 AB83:AK87 M12:U12 BU83:BU84 AA75:AA87 U73:U87 O81:O87 H83:N87 P83:T87 V83:Z87 AI16:AI17 AI19 AC20:AC56 AA19:AB57 U16:U17 H16:M16 O16:T16 V16 AR18:BD19 AF16:AH16 AQ10:BC16 AA10:AK12 H10:Z11 BF17:BT19 O17:S19 L17:M19 N16:N19 AJ16:AK19 W16:X57 AC16:AE19 I17:J57 K17:K22 AF17:AF19 BT20:BT87 Y16:Y22 U19:U71 P20:Q73 O20:O22 L20:L60 M20:N73 AP20:BS43 R20:R22 S20:S72 AD20:AF57 AI20:AK73 AG17:AG76 I12:L15 M13:AK15 BE10:BT16 BD10:BD17 AP10:AP19 G10:G87">
      <formula1>0</formula1>
      <formula2>0.999988425925926</formula2>
    </dataValidation>
    <dataValidation type="list" allowBlank="1" showInputMessage="1" showErrorMessage="1" sqref="H4">
      <formula1>"Aguascalientes, Guanajuato, Guadalajara, Hermosillo, La Paz, Los Mochis, Morelia, Mexicali, Puerto Vallarta, San José del Cabo, Tijuana, Manzanillo"</formula1>
    </dataValidation>
  </dataValidations>
  <pageMargins left="0.23622047244094491" right="0.23622047244094491" top="0.74803149606299213" bottom="0.74803149606299213" header="0.31496062992125984" footer="0.31496062992125984"/>
  <pageSetup scale="49" fitToWidth="0" orientation="portrait" r:id="rId1"/>
  <headerFooter>
    <oddHeader xml:space="preserve">&amp;C&amp;"-,Negrita"&amp;K03+000 ITINERARIOS AUTORIZADOS POR EL C.L.O.H PARA EL 26 DE JULIO DEL 2019
                                                                                                                    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[1]Catálogos!#REF!</xm:f>
          </x14:formula1>
          <xm:sqref>C10:C87</xm:sqref>
        </x14:dataValidation>
        <x14:dataValidation type="list" allowBlank="1" showInputMessage="1" showErrorMessage="1">
          <x14:formula1>
            <xm:f>[2]Catálogos!#REF!</xm:f>
          </x14:formula1>
          <xm:sqref>AN26:AN82</xm:sqref>
        </x14:dataValidation>
        <x14:dataValidation type="list" allowBlank="1" showInputMessage="1" showErrorMessage="1">
          <x14:formula1>
            <xm:f>[1]Catálogos!#REF!</xm:f>
          </x14:formula1>
          <xm:sqref>AN83:AN87 AN380 E10:E87 AN10:AN25</xm:sqref>
        </x14:dataValidation>
        <x14:dataValidation type="list" allowBlank="1" showInputMessage="1" showErrorMessage="1" errorTitle="Ingrese Mes Válido">
          <x14:formula1>
            <xm:f>[1]Catálogos!#REF!</xm:f>
          </x14:formula1>
          <xm:sqref>U6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158"/>
  <sheetViews>
    <sheetView zoomScaleNormal="100" workbookViewId="0">
      <pane ySplit="1" topLeftCell="A2" activePane="bottomLeft" state="frozen"/>
      <selection pane="bottomLeft" activeCell="F165" sqref="F165"/>
    </sheetView>
  </sheetViews>
  <sheetFormatPr baseColWidth="10" defaultRowHeight="16.5" x14ac:dyDescent="0.3"/>
  <cols>
    <col min="1" max="1" width="11.42578125" style="1" bestFit="1" customWidth="1"/>
    <col min="2" max="2" width="20.85546875" style="2" bestFit="1" customWidth="1"/>
    <col min="3" max="3" width="8.28515625" style="3" customWidth="1"/>
    <col min="4" max="4" width="5.7109375" style="4" customWidth="1"/>
    <col min="5" max="5" width="5.7109375" style="5" customWidth="1"/>
    <col min="6" max="6" width="3.7109375" style="24" customWidth="1"/>
    <col min="7" max="7" width="3.7109375" style="25" customWidth="1"/>
    <col min="8" max="8" width="3.7109375" style="24" customWidth="1"/>
    <col min="9" max="9" width="3.7109375" style="25" customWidth="1"/>
    <col min="10" max="10" width="3.7109375" style="24" customWidth="1"/>
    <col min="11" max="11" width="3.7109375" style="25" customWidth="1"/>
    <col min="12" max="12" width="3.7109375" style="24" customWidth="1"/>
    <col min="13" max="13" width="3.7109375" style="26" customWidth="1"/>
    <col min="14" max="14" width="12.7109375" style="9" bestFit="1" customWidth="1"/>
    <col min="15" max="15" width="11" style="10" bestFit="1" customWidth="1"/>
    <col min="16" max="16" width="3" style="11" customWidth="1"/>
    <col min="17" max="17" width="12.42578125" style="9" bestFit="1" customWidth="1"/>
    <col min="18" max="18" width="12.42578125" style="10" bestFit="1" customWidth="1"/>
    <col min="19" max="19" width="3.42578125" style="12" customWidth="1"/>
    <col min="20" max="20" width="11" style="12" customWidth="1"/>
    <col min="21" max="24" width="14" style="12" customWidth="1"/>
    <col min="25" max="16384" width="11.42578125" style="13"/>
  </cols>
  <sheetData>
    <row r="1" spans="1:39" x14ac:dyDescent="0.3">
      <c r="F1" s="6" t="s">
        <v>0</v>
      </c>
      <c r="G1" s="7" t="s">
        <v>1</v>
      </c>
      <c r="H1" s="6" t="s">
        <v>2</v>
      </c>
      <c r="I1" s="7" t="s">
        <v>3</v>
      </c>
      <c r="J1" s="6" t="s">
        <v>4</v>
      </c>
      <c r="K1" s="7" t="s">
        <v>5</v>
      </c>
      <c r="L1" s="6" t="s">
        <v>6</v>
      </c>
      <c r="M1" s="8"/>
    </row>
    <row r="2" spans="1:39" ht="17.25" thickBot="1" x14ac:dyDescent="0.35">
      <c r="F2" s="6"/>
      <c r="G2" s="7"/>
      <c r="H2" s="6"/>
      <c r="I2" s="7"/>
      <c r="J2" s="6"/>
      <c r="K2" s="7"/>
      <c r="L2" s="6"/>
      <c r="M2" s="8"/>
      <c r="T2" s="14"/>
      <c r="U2" s="14"/>
      <c r="V2" s="14"/>
      <c r="W2" s="14"/>
      <c r="X2" s="14"/>
      <c r="Y2" s="15"/>
      <c r="Z2" s="15"/>
      <c r="AA2" s="16"/>
      <c r="AB2" s="16"/>
      <c r="AC2" s="16"/>
      <c r="AD2" s="16"/>
      <c r="AE2" s="15"/>
      <c r="AF2" s="15"/>
      <c r="AG2" s="15"/>
      <c r="AH2" s="15"/>
      <c r="AI2" s="15"/>
      <c r="AJ2" s="15"/>
      <c r="AK2" s="15"/>
      <c r="AL2" s="15"/>
      <c r="AM2" s="17"/>
    </row>
    <row r="3" spans="1:39" ht="35.25" customHeight="1" thickTop="1" x14ac:dyDescent="0.3">
      <c r="A3" s="199" t="s">
        <v>78</v>
      </c>
      <c r="B3" s="200"/>
      <c r="C3" s="201" t="s">
        <v>7</v>
      </c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19"/>
      <c r="Q3" s="19"/>
      <c r="R3" s="20"/>
      <c r="S3" s="20"/>
      <c r="T3" s="202"/>
      <c r="U3" s="203"/>
    </row>
    <row r="4" spans="1:39" ht="35.25" customHeight="1" thickBot="1" x14ac:dyDescent="0.35">
      <c r="A4" s="204">
        <v>2020</v>
      </c>
      <c r="B4" s="205"/>
      <c r="C4" s="206" t="s">
        <v>8</v>
      </c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2"/>
      <c r="Q4" s="22"/>
      <c r="R4" s="23"/>
      <c r="S4" s="23"/>
      <c r="T4" s="207"/>
      <c r="U4" s="208"/>
    </row>
    <row r="5" spans="1:39" ht="14.25" customHeight="1" thickTop="1" thickBot="1" x14ac:dyDescent="0.35">
      <c r="T5" s="27"/>
      <c r="U5" s="28"/>
      <c r="V5" s="28"/>
      <c r="W5" s="28"/>
      <c r="X5" s="29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1"/>
      <c r="AL5" s="31"/>
      <c r="AM5" s="32"/>
    </row>
    <row r="6" spans="1:39" s="219" customFormat="1" ht="20.100000000000001" customHeight="1" thickTop="1" x14ac:dyDescent="0.25">
      <c r="A6" s="33">
        <v>1</v>
      </c>
      <c r="B6" s="214" t="s">
        <v>9</v>
      </c>
      <c r="C6" s="215" t="s">
        <v>10</v>
      </c>
      <c r="D6" s="215"/>
      <c r="E6" s="215"/>
      <c r="F6" s="215"/>
      <c r="G6" s="215"/>
      <c r="H6" s="215"/>
      <c r="I6" s="215"/>
      <c r="J6" s="215"/>
      <c r="K6" s="215"/>
      <c r="L6" s="215"/>
      <c r="M6" s="216"/>
      <c r="N6" s="195" t="s">
        <v>11</v>
      </c>
      <c r="O6" s="197" t="s">
        <v>12</v>
      </c>
      <c r="P6" s="217"/>
      <c r="Q6" s="195" t="s">
        <v>13</v>
      </c>
      <c r="R6" s="197" t="s">
        <v>14</v>
      </c>
      <c r="S6" s="218"/>
      <c r="T6" s="218"/>
      <c r="U6" s="218"/>
      <c r="V6" s="218"/>
      <c r="W6" s="218"/>
      <c r="X6" s="218"/>
    </row>
    <row r="7" spans="1:39" x14ac:dyDescent="0.3">
      <c r="A7" s="37"/>
      <c r="B7" s="38" t="s">
        <v>15</v>
      </c>
      <c r="C7" s="39" t="s">
        <v>16</v>
      </c>
      <c r="D7" s="40" t="s">
        <v>17</v>
      </c>
      <c r="E7" s="41" t="s">
        <v>18</v>
      </c>
      <c r="F7" s="42" t="s">
        <v>0</v>
      </c>
      <c r="G7" s="43" t="s">
        <v>1</v>
      </c>
      <c r="H7" s="42" t="s">
        <v>2</v>
      </c>
      <c r="I7" s="43" t="s">
        <v>3</v>
      </c>
      <c r="J7" s="42" t="s">
        <v>4</v>
      </c>
      <c r="K7" s="43" t="s">
        <v>5</v>
      </c>
      <c r="L7" s="42" t="s">
        <v>6</v>
      </c>
      <c r="M7" s="44"/>
      <c r="N7" s="196"/>
      <c r="O7" s="198"/>
      <c r="P7" s="45"/>
      <c r="Q7" s="196"/>
      <c r="R7" s="198"/>
    </row>
    <row r="8" spans="1:39" ht="18.75" x14ac:dyDescent="0.3">
      <c r="A8" s="37"/>
      <c r="B8" s="46" t="s">
        <v>19</v>
      </c>
      <c r="C8" s="211" t="s">
        <v>79</v>
      </c>
      <c r="D8" s="212"/>
      <c r="E8" s="211"/>
      <c r="F8" s="213"/>
      <c r="G8" s="213"/>
      <c r="H8" s="213"/>
      <c r="I8" s="213"/>
      <c r="J8" s="213"/>
      <c r="K8" s="213"/>
      <c r="L8" s="213"/>
      <c r="M8" s="213"/>
      <c r="N8" s="229">
        <v>0</v>
      </c>
      <c r="O8" s="230">
        <v>0</v>
      </c>
      <c r="P8" s="231"/>
      <c r="Q8" s="229">
        <v>0</v>
      </c>
      <c r="R8" s="230">
        <v>0</v>
      </c>
    </row>
    <row r="9" spans="1:39" ht="5.25" customHeight="1" x14ac:dyDescent="0.3">
      <c r="A9" s="37"/>
      <c r="B9" s="56"/>
      <c r="C9" s="47"/>
      <c r="D9" s="48"/>
      <c r="E9" s="49"/>
      <c r="F9" s="50"/>
      <c r="G9" s="50"/>
      <c r="H9" s="50"/>
      <c r="I9" s="50"/>
      <c r="J9" s="50"/>
      <c r="K9" s="50"/>
      <c r="L9" s="50"/>
      <c r="M9" s="52"/>
      <c r="N9" s="57"/>
      <c r="O9" s="59"/>
      <c r="P9" s="45"/>
      <c r="Q9" s="57"/>
      <c r="R9" s="59"/>
    </row>
    <row r="10" spans="1:39" s="12" customFormat="1" ht="18.75" x14ac:dyDescent="0.3">
      <c r="A10" s="37"/>
      <c r="B10" s="46" t="s">
        <v>21</v>
      </c>
      <c r="C10" s="211" t="s">
        <v>79</v>
      </c>
      <c r="D10" s="210"/>
      <c r="E10" s="209"/>
      <c r="F10" s="213"/>
      <c r="G10" s="213"/>
      <c r="H10" s="213"/>
      <c r="I10" s="213"/>
      <c r="J10" s="213"/>
      <c r="K10" s="213"/>
      <c r="L10" s="213"/>
      <c r="M10" s="213"/>
      <c r="N10" s="229">
        <v>0</v>
      </c>
      <c r="O10" s="230">
        <v>0</v>
      </c>
      <c r="P10" s="231"/>
      <c r="Q10" s="229">
        <v>0</v>
      </c>
      <c r="R10" s="230">
        <v>0</v>
      </c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</row>
    <row r="11" spans="1:39" s="12" customFormat="1" ht="5.25" customHeight="1" x14ac:dyDescent="0.3">
      <c r="A11" s="37"/>
      <c r="B11" s="60"/>
      <c r="C11" s="47"/>
      <c r="D11" s="48"/>
      <c r="E11" s="49"/>
      <c r="F11" s="61"/>
      <c r="G11" s="62"/>
      <c r="H11" s="61"/>
      <c r="I11" s="62"/>
      <c r="J11" s="61"/>
      <c r="K11" s="62"/>
      <c r="L11" s="61"/>
      <c r="M11" s="63"/>
      <c r="N11" s="64"/>
      <c r="O11" s="65"/>
      <c r="P11" s="45"/>
      <c r="Q11" s="64"/>
      <c r="R11" s="65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</row>
    <row r="12" spans="1:39" s="12" customFormat="1" ht="18.75" x14ac:dyDescent="0.3">
      <c r="A12" s="37"/>
      <c r="B12" s="46" t="s">
        <v>22</v>
      </c>
      <c r="C12" s="211" t="s">
        <v>79</v>
      </c>
      <c r="D12" s="210"/>
      <c r="E12" s="209"/>
      <c r="F12" s="213"/>
      <c r="G12" s="213"/>
      <c r="H12" s="213"/>
      <c r="I12" s="213"/>
      <c r="J12" s="213"/>
      <c r="K12" s="213"/>
      <c r="L12" s="213"/>
      <c r="M12" s="213"/>
      <c r="N12" s="229">
        <v>0</v>
      </c>
      <c r="O12" s="230">
        <v>0</v>
      </c>
      <c r="P12" s="231"/>
      <c r="Q12" s="229">
        <v>0</v>
      </c>
      <c r="R12" s="230">
        <v>0</v>
      </c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</row>
    <row r="13" spans="1:39" s="12" customFormat="1" ht="9" customHeight="1" thickBot="1" x14ac:dyDescent="0.35">
      <c r="A13" s="66"/>
      <c r="B13" s="67"/>
      <c r="C13" s="68"/>
      <c r="D13" s="69"/>
      <c r="E13" s="70"/>
      <c r="F13" s="71"/>
      <c r="G13" s="72"/>
      <c r="H13" s="71"/>
      <c r="I13" s="72"/>
      <c r="J13" s="71"/>
      <c r="K13" s="72"/>
      <c r="L13" s="71"/>
      <c r="M13" s="73"/>
      <c r="N13" s="74"/>
      <c r="O13" s="75"/>
      <c r="P13" s="76"/>
      <c r="Q13" s="74"/>
      <c r="R13" s="75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</row>
    <row r="14" spans="1:39" s="12" customFormat="1" ht="27.75" thickTop="1" thickBot="1" x14ac:dyDescent="0.4">
      <c r="A14" s="77" t="s">
        <v>23</v>
      </c>
      <c r="B14" s="78"/>
      <c r="C14" s="79"/>
      <c r="D14" s="80"/>
      <c r="E14" s="81" t="s">
        <v>24</v>
      </c>
      <c r="F14" s="82"/>
      <c r="G14" s="83"/>
      <c r="H14" s="82"/>
      <c r="I14" s="83"/>
      <c r="J14" s="82"/>
      <c r="K14" s="84" t="str">
        <f>C6</f>
        <v>Cd. De México</v>
      </c>
      <c r="L14" s="85" t="s">
        <v>25</v>
      </c>
      <c r="M14" s="86"/>
      <c r="N14" s="87">
        <f>SUM(N8,N10,N12)</f>
        <v>0</v>
      </c>
      <c r="O14" s="88">
        <f>SUM(O8,O10,O12)</f>
        <v>0</v>
      </c>
      <c r="P14" s="89"/>
      <c r="Q14" s="87">
        <f>SUM(Q8,Q10,Q12)</f>
        <v>0</v>
      </c>
      <c r="R14" s="88">
        <f>SUM(R8,R10,R12)</f>
        <v>0</v>
      </c>
      <c r="S14" s="90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</row>
    <row r="15" spans="1:39" s="12" customFormat="1" ht="17.25" thickTop="1" x14ac:dyDescent="0.3">
      <c r="A15" s="1"/>
      <c r="B15" s="91"/>
      <c r="C15" s="47"/>
      <c r="D15" s="48"/>
      <c r="E15" s="49"/>
      <c r="F15" s="61"/>
      <c r="G15" s="62"/>
      <c r="H15" s="61"/>
      <c r="I15" s="62"/>
      <c r="J15" s="61"/>
      <c r="K15" s="62"/>
      <c r="L15" s="61"/>
      <c r="M15" s="63"/>
      <c r="N15" s="64"/>
      <c r="O15" s="65"/>
      <c r="P15" s="45"/>
      <c r="Q15" s="64"/>
      <c r="R15" s="65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</row>
    <row r="16" spans="1:39" s="12" customFormat="1" ht="17.25" thickBot="1" x14ac:dyDescent="0.35">
      <c r="A16" s="92"/>
      <c r="B16" s="91"/>
      <c r="C16" s="47"/>
      <c r="D16" s="48"/>
      <c r="E16" s="49"/>
      <c r="F16" s="61"/>
      <c r="G16" s="62"/>
      <c r="H16" s="61"/>
      <c r="I16" s="62"/>
      <c r="J16" s="61"/>
      <c r="K16" s="62"/>
      <c r="L16" s="61"/>
      <c r="M16" s="63"/>
      <c r="N16" s="64"/>
      <c r="O16" s="65"/>
      <c r="P16" s="45"/>
      <c r="Q16" s="64"/>
      <c r="R16" s="65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s="218" customFormat="1" ht="20.100000000000001" customHeight="1" thickTop="1" x14ac:dyDescent="0.25">
      <c r="A17" s="33">
        <v>2</v>
      </c>
      <c r="B17" s="214" t="s">
        <v>9</v>
      </c>
      <c r="C17" s="215" t="s">
        <v>26</v>
      </c>
      <c r="D17" s="215"/>
      <c r="E17" s="215"/>
      <c r="F17" s="215"/>
      <c r="G17" s="215"/>
      <c r="H17" s="215"/>
      <c r="I17" s="215"/>
      <c r="J17" s="215"/>
      <c r="K17" s="215"/>
      <c r="L17" s="215"/>
      <c r="M17" s="216"/>
      <c r="N17" s="195" t="s">
        <v>11</v>
      </c>
      <c r="O17" s="197" t="s">
        <v>12</v>
      </c>
      <c r="P17" s="217"/>
      <c r="Q17" s="195" t="s">
        <v>13</v>
      </c>
      <c r="R17" s="197" t="s">
        <v>14</v>
      </c>
      <c r="Y17" s="219"/>
      <c r="Z17" s="219"/>
      <c r="AA17" s="219"/>
      <c r="AB17" s="219"/>
      <c r="AC17" s="219"/>
      <c r="AD17" s="219"/>
      <c r="AE17" s="219"/>
      <c r="AF17" s="219"/>
      <c r="AG17" s="219"/>
      <c r="AH17" s="219"/>
      <c r="AI17" s="219"/>
      <c r="AJ17" s="219"/>
      <c r="AK17" s="219"/>
      <c r="AL17" s="219"/>
      <c r="AM17" s="219"/>
    </row>
    <row r="18" spans="1:39" s="12" customFormat="1" x14ac:dyDescent="0.3">
      <c r="A18" s="37"/>
      <c r="B18" s="38" t="s">
        <v>15</v>
      </c>
      <c r="C18" s="39" t="s">
        <v>16</v>
      </c>
      <c r="D18" s="40" t="s">
        <v>17</v>
      </c>
      <c r="E18" s="41" t="s">
        <v>18</v>
      </c>
      <c r="F18" s="42" t="s">
        <v>0</v>
      </c>
      <c r="G18" s="43" t="s">
        <v>1</v>
      </c>
      <c r="H18" s="42" t="s">
        <v>2</v>
      </c>
      <c r="I18" s="43" t="s">
        <v>3</v>
      </c>
      <c r="J18" s="42" t="s">
        <v>4</v>
      </c>
      <c r="K18" s="43" t="s">
        <v>5</v>
      </c>
      <c r="L18" s="42" t="s">
        <v>6</v>
      </c>
      <c r="M18" s="44"/>
      <c r="N18" s="196"/>
      <c r="O18" s="198"/>
      <c r="P18" s="45"/>
      <c r="Q18" s="196"/>
      <c r="R18" s="198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s="12" customFormat="1" ht="18.75" x14ac:dyDescent="0.3">
      <c r="A19" s="37"/>
      <c r="B19" s="46" t="s">
        <v>27</v>
      </c>
      <c r="C19" s="211" t="s">
        <v>79</v>
      </c>
      <c r="D19" s="210"/>
      <c r="E19" s="209"/>
      <c r="F19" s="213"/>
      <c r="G19" s="213"/>
      <c r="H19" s="213"/>
      <c r="I19" s="213"/>
      <c r="J19" s="213"/>
      <c r="K19" s="213"/>
      <c r="L19" s="213"/>
      <c r="M19" s="213"/>
      <c r="N19" s="229">
        <v>0</v>
      </c>
      <c r="O19" s="230">
        <v>0</v>
      </c>
      <c r="P19" s="231"/>
      <c r="Q19" s="229">
        <v>0</v>
      </c>
      <c r="R19" s="230">
        <v>0</v>
      </c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s="12" customFormat="1" ht="8.25" customHeight="1" x14ac:dyDescent="0.3">
      <c r="A20" s="37"/>
      <c r="B20" s="60"/>
      <c r="C20" s="47"/>
      <c r="D20" s="48"/>
      <c r="E20" s="49"/>
      <c r="F20" s="61"/>
      <c r="G20" s="62"/>
      <c r="H20" s="61"/>
      <c r="I20" s="62"/>
      <c r="J20" s="61"/>
      <c r="K20" s="62"/>
      <c r="L20" s="61"/>
      <c r="M20" s="63"/>
      <c r="N20" s="64"/>
      <c r="O20" s="65"/>
      <c r="P20" s="45"/>
      <c r="Q20" s="64"/>
      <c r="R20" s="65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s="12" customFormat="1" ht="18.75" x14ac:dyDescent="0.3">
      <c r="A21" s="37"/>
      <c r="B21" s="46" t="s">
        <v>22</v>
      </c>
      <c r="C21" s="47">
        <v>402</v>
      </c>
      <c r="D21" s="48" t="s">
        <v>20</v>
      </c>
      <c r="E21" s="49">
        <v>180</v>
      </c>
      <c r="F21" s="50">
        <v>1</v>
      </c>
      <c r="G21" s="51">
        <v>1</v>
      </c>
      <c r="H21" s="50">
        <v>1</v>
      </c>
      <c r="I21" s="51">
        <v>1</v>
      </c>
      <c r="J21" s="50">
        <v>1</v>
      </c>
      <c r="K21" s="51">
        <v>1</v>
      </c>
      <c r="L21" s="50">
        <v>1</v>
      </c>
      <c r="M21" s="52"/>
      <c r="N21" s="53">
        <f>SUM(F21:L21)</f>
        <v>7</v>
      </c>
      <c r="O21" s="54">
        <f>E21*N21</f>
        <v>1260</v>
      </c>
      <c r="P21" s="55"/>
      <c r="Q21" s="53">
        <v>31</v>
      </c>
      <c r="R21" s="54">
        <f>E21*Q21</f>
        <v>5580</v>
      </c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s="12" customFormat="1" ht="9" customHeight="1" thickBot="1" x14ac:dyDescent="0.35">
      <c r="A22" s="93"/>
      <c r="B22" s="94"/>
      <c r="C22" s="68"/>
      <c r="D22" s="69"/>
      <c r="E22" s="70"/>
      <c r="F22" s="95"/>
      <c r="G22" s="96"/>
      <c r="H22" s="95"/>
      <c r="I22" s="96"/>
      <c r="J22" s="95"/>
      <c r="K22" s="96"/>
      <c r="L22" s="95"/>
      <c r="M22" s="97"/>
      <c r="N22" s="98"/>
      <c r="O22" s="99"/>
      <c r="P22" s="76"/>
      <c r="Q22" s="98"/>
      <c r="R22" s="99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s="12" customFormat="1" ht="27.75" thickTop="1" thickBot="1" x14ac:dyDescent="0.4">
      <c r="A23" s="77" t="s">
        <v>28</v>
      </c>
      <c r="B23" s="78"/>
      <c r="C23" s="79"/>
      <c r="D23" s="80"/>
      <c r="E23" s="81" t="s">
        <v>24</v>
      </c>
      <c r="F23" s="82"/>
      <c r="G23" s="83"/>
      <c r="H23" s="82"/>
      <c r="I23" s="83"/>
      <c r="J23" s="82"/>
      <c r="K23" s="84" t="str">
        <f>C17</f>
        <v>Tijuana, BC</v>
      </c>
      <c r="L23" s="85" t="s">
        <v>25</v>
      </c>
      <c r="M23" s="86"/>
      <c r="N23" s="87">
        <f>SUM(N19,N21)</f>
        <v>7</v>
      </c>
      <c r="O23" s="88">
        <f>SUM(O19,O21)</f>
        <v>1260</v>
      </c>
      <c r="P23" s="89"/>
      <c r="Q23" s="87">
        <f>SUM(Q19,Q21)</f>
        <v>31</v>
      </c>
      <c r="R23" s="88">
        <f>SUM(R19,R21)</f>
        <v>5580</v>
      </c>
      <c r="S23" s="90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</row>
    <row r="24" spans="1:39" s="12" customFormat="1" ht="17.25" thickTop="1" x14ac:dyDescent="0.3">
      <c r="A24" s="1"/>
      <c r="B24" s="2"/>
      <c r="C24" s="3"/>
      <c r="D24" s="4"/>
      <c r="E24" s="5"/>
      <c r="F24" s="24"/>
      <c r="G24" s="25"/>
      <c r="H24" s="24"/>
      <c r="I24" s="25"/>
      <c r="J24" s="24"/>
      <c r="K24" s="25"/>
      <c r="L24" s="24"/>
      <c r="M24" s="26"/>
      <c r="N24" s="9"/>
      <c r="O24" s="10"/>
      <c r="P24" s="11"/>
      <c r="Q24" s="9"/>
      <c r="R24" s="10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</row>
    <row r="25" spans="1:39" s="12" customFormat="1" ht="17.25" thickBot="1" x14ac:dyDescent="0.35">
      <c r="A25" s="1"/>
      <c r="B25" s="2"/>
      <c r="C25" s="3"/>
      <c r="D25" s="4"/>
      <c r="E25" s="5"/>
      <c r="F25" s="24"/>
      <c r="G25" s="25"/>
      <c r="H25" s="24"/>
      <c r="I25" s="25"/>
      <c r="J25" s="24"/>
      <c r="K25" s="25"/>
      <c r="L25" s="24"/>
      <c r="M25" s="26"/>
      <c r="N25" s="9"/>
      <c r="O25" s="10"/>
      <c r="P25" s="11"/>
      <c r="Q25" s="9"/>
      <c r="R25" s="10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</row>
    <row r="26" spans="1:39" s="218" customFormat="1" ht="20.100000000000001" customHeight="1" thickTop="1" x14ac:dyDescent="0.25">
      <c r="A26" s="33">
        <v>3</v>
      </c>
      <c r="B26" s="214" t="s">
        <v>9</v>
      </c>
      <c r="C26" s="215" t="s">
        <v>29</v>
      </c>
      <c r="D26" s="215"/>
      <c r="E26" s="215"/>
      <c r="F26" s="215"/>
      <c r="G26" s="215"/>
      <c r="H26" s="215"/>
      <c r="I26" s="215"/>
      <c r="J26" s="215"/>
      <c r="K26" s="215"/>
      <c r="L26" s="215"/>
      <c r="M26" s="216"/>
      <c r="N26" s="195" t="s">
        <v>11</v>
      </c>
      <c r="O26" s="197" t="s">
        <v>12</v>
      </c>
      <c r="P26" s="217"/>
      <c r="Q26" s="195" t="s">
        <v>13</v>
      </c>
      <c r="R26" s="197" t="s">
        <v>14</v>
      </c>
      <c r="Y26" s="219"/>
      <c r="Z26" s="219"/>
      <c r="AA26" s="219"/>
      <c r="AB26" s="219"/>
      <c r="AC26" s="219"/>
      <c r="AD26" s="219"/>
      <c r="AE26" s="219"/>
      <c r="AF26" s="219"/>
      <c r="AG26" s="219"/>
      <c r="AH26" s="219"/>
      <c r="AI26" s="219"/>
      <c r="AJ26" s="219"/>
      <c r="AK26" s="219"/>
      <c r="AL26" s="219"/>
      <c r="AM26" s="219"/>
    </row>
    <row r="27" spans="1:39" s="12" customFormat="1" x14ac:dyDescent="0.3">
      <c r="A27" s="37"/>
      <c r="B27" s="38" t="s">
        <v>15</v>
      </c>
      <c r="C27" s="39" t="s">
        <v>16</v>
      </c>
      <c r="D27" s="40" t="s">
        <v>17</v>
      </c>
      <c r="E27" s="41" t="s">
        <v>18</v>
      </c>
      <c r="F27" s="42" t="s">
        <v>0</v>
      </c>
      <c r="G27" s="43" t="s">
        <v>1</v>
      </c>
      <c r="H27" s="42" t="s">
        <v>2</v>
      </c>
      <c r="I27" s="43" t="s">
        <v>3</v>
      </c>
      <c r="J27" s="42" t="s">
        <v>4</v>
      </c>
      <c r="K27" s="43" t="s">
        <v>5</v>
      </c>
      <c r="L27" s="42" t="s">
        <v>6</v>
      </c>
      <c r="M27" s="44"/>
      <c r="N27" s="196"/>
      <c r="O27" s="198"/>
      <c r="P27" s="45"/>
      <c r="Q27" s="196"/>
      <c r="R27" s="198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</row>
    <row r="28" spans="1:39" s="12" customFormat="1" ht="18.75" x14ac:dyDescent="0.3">
      <c r="A28" s="37"/>
      <c r="B28" s="46" t="s">
        <v>21</v>
      </c>
      <c r="C28" s="211" t="s">
        <v>79</v>
      </c>
      <c r="D28" s="210"/>
      <c r="E28" s="209"/>
      <c r="F28" s="213"/>
      <c r="G28" s="213"/>
      <c r="H28" s="213"/>
      <c r="I28" s="213"/>
      <c r="J28" s="213"/>
      <c r="K28" s="213"/>
      <c r="L28" s="213"/>
      <c r="M28" s="213"/>
      <c r="N28" s="229">
        <v>0</v>
      </c>
      <c r="O28" s="230">
        <v>0</v>
      </c>
      <c r="P28" s="231"/>
      <c r="Q28" s="229">
        <v>0</v>
      </c>
      <c r="R28" s="230">
        <v>0</v>
      </c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</row>
    <row r="29" spans="1:39" s="12" customFormat="1" ht="12" customHeight="1" x14ac:dyDescent="0.3">
      <c r="A29" s="37"/>
      <c r="B29" s="60"/>
      <c r="C29" s="47"/>
      <c r="D29" s="48"/>
      <c r="E29" s="49"/>
      <c r="F29" s="61"/>
      <c r="G29" s="62"/>
      <c r="H29" s="61"/>
      <c r="I29" s="62"/>
      <c r="J29" s="61"/>
      <c r="K29" s="62"/>
      <c r="L29" s="61"/>
      <c r="M29" s="63"/>
      <c r="N29" s="64"/>
      <c r="O29" s="65"/>
      <c r="P29" s="45"/>
      <c r="Q29" s="64"/>
      <c r="R29" s="65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</row>
    <row r="30" spans="1:39" s="12" customFormat="1" ht="18.75" x14ac:dyDescent="0.3">
      <c r="A30" s="37"/>
      <c r="B30" s="46" t="s">
        <v>27</v>
      </c>
      <c r="C30" s="47" t="s">
        <v>80</v>
      </c>
      <c r="D30" s="48" t="s">
        <v>20</v>
      </c>
      <c r="E30" s="49">
        <v>186</v>
      </c>
      <c r="F30" s="50">
        <v>0</v>
      </c>
      <c r="G30" s="51">
        <v>0</v>
      </c>
      <c r="H30" s="50">
        <v>0</v>
      </c>
      <c r="I30" s="51">
        <v>0</v>
      </c>
      <c r="J30" s="50">
        <v>1</v>
      </c>
      <c r="K30" s="51">
        <v>0</v>
      </c>
      <c r="L30" s="50">
        <v>1</v>
      </c>
      <c r="M30" s="52"/>
      <c r="N30" s="57">
        <f>SUM(F30:L30)</f>
        <v>2</v>
      </c>
      <c r="O30" s="58">
        <f>E30*N30</f>
        <v>372</v>
      </c>
      <c r="P30" s="45"/>
      <c r="Q30" s="57">
        <v>11</v>
      </c>
      <c r="R30" s="58">
        <f>E30*Q30</f>
        <v>2046</v>
      </c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</row>
    <row r="31" spans="1:39" s="12" customFormat="1" ht="9" customHeight="1" thickBot="1" x14ac:dyDescent="0.35">
      <c r="A31" s="66"/>
      <c r="B31" s="94"/>
      <c r="C31" s="68"/>
      <c r="D31" s="69"/>
      <c r="E31" s="70"/>
      <c r="F31" s="95"/>
      <c r="G31" s="96"/>
      <c r="H31" s="95"/>
      <c r="I31" s="96"/>
      <c r="J31" s="95"/>
      <c r="K31" s="96"/>
      <c r="L31" s="95"/>
      <c r="M31" s="97"/>
      <c r="N31" s="98"/>
      <c r="O31" s="99"/>
      <c r="P31" s="76"/>
      <c r="Q31" s="98"/>
      <c r="R31" s="99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</row>
    <row r="32" spans="1:39" s="12" customFormat="1" ht="27.75" thickTop="1" thickBot="1" x14ac:dyDescent="0.4">
      <c r="A32" s="77" t="s">
        <v>30</v>
      </c>
      <c r="B32" s="78"/>
      <c r="C32" s="79"/>
      <c r="D32" s="80"/>
      <c r="E32" s="81" t="s">
        <v>24</v>
      </c>
      <c r="F32" s="82"/>
      <c r="G32" s="83"/>
      <c r="H32" s="82"/>
      <c r="I32" s="83"/>
      <c r="J32" s="82"/>
      <c r="K32" s="84" t="str">
        <f>C26</f>
        <v>Monterrey, NL</v>
      </c>
      <c r="L32" s="85" t="s">
        <v>25</v>
      </c>
      <c r="M32" s="86"/>
      <c r="N32" s="87">
        <f>SUM(N28,N30)</f>
        <v>2</v>
      </c>
      <c r="O32" s="88">
        <f>SUM(O28,O30)</f>
        <v>372</v>
      </c>
      <c r="P32" s="89"/>
      <c r="Q32" s="87">
        <f>SUM(Q28,Q30)</f>
        <v>11</v>
      </c>
      <c r="R32" s="88">
        <f>SUM(R28,R30)</f>
        <v>2046</v>
      </c>
      <c r="S32" s="90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</row>
    <row r="33" spans="1:39" s="12" customFormat="1" ht="17.25" thickTop="1" x14ac:dyDescent="0.3">
      <c r="A33" s="1"/>
      <c r="B33" s="2"/>
      <c r="C33" s="3"/>
      <c r="D33" s="4"/>
      <c r="E33" s="5"/>
      <c r="F33" s="24"/>
      <c r="G33" s="25"/>
      <c r="H33" s="24"/>
      <c r="I33" s="25"/>
      <c r="J33" s="24"/>
      <c r="K33" s="25"/>
      <c r="L33" s="24"/>
      <c r="M33" s="26"/>
      <c r="N33" s="9"/>
      <c r="O33" s="10"/>
      <c r="P33" s="11"/>
      <c r="Q33" s="9"/>
      <c r="R33" s="10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</row>
    <row r="34" spans="1:39" s="12" customFormat="1" ht="17.25" thickBot="1" x14ac:dyDescent="0.35">
      <c r="A34" s="1"/>
      <c r="B34" s="2"/>
      <c r="C34" s="3"/>
      <c r="D34" s="4"/>
      <c r="E34" s="5"/>
      <c r="F34" s="24"/>
      <c r="G34" s="25"/>
      <c r="H34" s="24"/>
      <c r="I34" s="25"/>
      <c r="J34" s="24"/>
      <c r="K34" s="25"/>
      <c r="L34" s="24"/>
      <c r="M34" s="26"/>
      <c r="N34" s="9"/>
      <c r="O34" s="10"/>
      <c r="P34" s="11"/>
      <c r="Q34" s="9"/>
      <c r="R34" s="10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</row>
    <row r="35" spans="1:39" s="218" customFormat="1" ht="20.100000000000001" customHeight="1" thickTop="1" x14ac:dyDescent="0.25">
      <c r="A35" s="33">
        <v>4</v>
      </c>
      <c r="B35" s="214" t="s">
        <v>9</v>
      </c>
      <c r="C35" s="215" t="s">
        <v>31</v>
      </c>
      <c r="D35" s="215"/>
      <c r="E35" s="215"/>
      <c r="F35" s="215"/>
      <c r="G35" s="215"/>
      <c r="H35" s="215"/>
      <c r="I35" s="215"/>
      <c r="J35" s="215"/>
      <c r="K35" s="215"/>
      <c r="L35" s="215"/>
      <c r="M35" s="216"/>
      <c r="N35" s="195" t="s">
        <v>11</v>
      </c>
      <c r="O35" s="197" t="s">
        <v>12</v>
      </c>
      <c r="P35" s="217"/>
      <c r="Q35" s="195" t="s">
        <v>13</v>
      </c>
      <c r="R35" s="197" t="s">
        <v>14</v>
      </c>
      <c r="Y35" s="219"/>
      <c r="Z35" s="219"/>
      <c r="AA35" s="219"/>
      <c r="AB35" s="219"/>
      <c r="AC35" s="219"/>
      <c r="AD35" s="219"/>
      <c r="AE35" s="219"/>
      <c r="AF35" s="219"/>
      <c r="AG35" s="219"/>
      <c r="AH35" s="219"/>
      <c r="AI35" s="219"/>
      <c r="AJ35" s="219"/>
      <c r="AK35" s="219"/>
      <c r="AL35" s="219"/>
      <c r="AM35" s="219"/>
    </row>
    <row r="36" spans="1:39" s="12" customFormat="1" x14ac:dyDescent="0.3">
      <c r="A36" s="37"/>
      <c r="B36" s="38" t="s">
        <v>15</v>
      </c>
      <c r="C36" s="39" t="s">
        <v>16</v>
      </c>
      <c r="D36" s="40" t="s">
        <v>17</v>
      </c>
      <c r="E36" s="41" t="s">
        <v>18</v>
      </c>
      <c r="F36" s="42" t="s">
        <v>0</v>
      </c>
      <c r="G36" s="43" t="s">
        <v>1</v>
      </c>
      <c r="H36" s="42" t="s">
        <v>2</v>
      </c>
      <c r="I36" s="43" t="s">
        <v>3</v>
      </c>
      <c r="J36" s="42" t="s">
        <v>4</v>
      </c>
      <c r="K36" s="43" t="s">
        <v>5</v>
      </c>
      <c r="L36" s="42" t="s">
        <v>6</v>
      </c>
      <c r="M36" s="44"/>
      <c r="N36" s="196"/>
      <c r="O36" s="198"/>
      <c r="P36" s="45"/>
      <c r="Q36" s="196"/>
      <c r="R36" s="198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</row>
    <row r="37" spans="1:39" s="12" customFormat="1" ht="18.75" x14ac:dyDescent="0.3">
      <c r="A37" s="37"/>
      <c r="B37" s="46" t="s">
        <v>27</v>
      </c>
      <c r="C37" s="211" t="s">
        <v>79</v>
      </c>
      <c r="D37" s="210"/>
      <c r="E37" s="209"/>
      <c r="F37" s="213"/>
      <c r="G37" s="213"/>
      <c r="H37" s="213"/>
      <c r="I37" s="213"/>
      <c r="J37" s="213"/>
      <c r="K37" s="213"/>
      <c r="L37" s="213"/>
      <c r="M37" s="213"/>
      <c r="N37" s="229">
        <v>0</v>
      </c>
      <c r="O37" s="230">
        <v>0</v>
      </c>
      <c r="P37" s="231"/>
      <c r="Q37" s="229">
        <v>0</v>
      </c>
      <c r="R37" s="230">
        <v>0</v>
      </c>
      <c r="T37" s="221"/>
      <c r="U37" s="221"/>
      <c r="V37" s="221"/>
      <c r="W37" s="221"/>
      <c r="X37" s="221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</row>
    <row r="38" spans="1:39" s="12" customFormat="1" ht="12" customHeight="1" x14ac:dyDescent="0.3">
      <c r="A38" s="37"/>
      <c r="B38" s="46"/>
      <c r="C38" s="47"/>
      <c r="D38" s="48"/>
      <c r="E38" s="49"/>
      <c r="F38" s="50"/>
      <c r="G38" s="51"/>
      <c r="H38" s="50"/>
      <c r="I38" s="51"/>
      <c r="J38" s="50"/>
      <c r="K38" s="51"/>
      <c r="L38" s="50"/>
      <c r="M38" s="52"/>
      <c r="N38" s="57"/>
      <c r="O38" s="58"/>
      <c r="P38" s="45"/>
      <c r="Q38" s="57"/>
      <c r="R38" s="58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</row>
    <row r="39" spans="1:39" s="12" customFormat="1" ht="18.75" x14ac:dyDescent="0.3">
      <c r="A39" s="37"/>
      <c r="B39" s="46" t="s">
        <v>22</v>
      </c>
      <c r="C39" s="211" t="s">
        <v>79</v>
      </c>
      <c r="D39" s="210"/>
      <c r="E39" s="209"/>
      <c r="F39" s="213"/>
      <c r="G39" s="213"/>
      <c r="H39" s="213"/>
      <c r="I39" s="213"/>
      <c r="J39" s="213"/>
      <c r="K39" s="213"/>
      <c r="L39" s="213"/>
      <c r="M39" s="213"/>
      <c r="N39" s="229">
        <v>0</v>
      </c>
      <c r="O39" s="230">
        <v>0</v>
      </c>
      <c r="P39" s="231"/>
      <c r="Q39" s="229">
        <v>0</v>
      </c>
      <c r="R39" s="230">
        <v>0</v>
      </c>
      <c r="T39" s="221"/>
      <c r="U39" s="221"/>
      <c r="V39" s="221"/>
      <c r="W39" s="221"/>
      <c r="X39" s="221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</row>
    <row r="40" spans="1:39" s="12" customFormat="1" ht="9" customHeight="1" thickBot="1" x14ac:dyDescent="0.35">
      <c r="A40" s="66"/>
      <c r="B40" s="94"/>
      <c r="C40" s="68"/>
      <c r="D40" s="69"/>
      <c r="E40" s="70"/>
      <c r="F40" s="95"/>
      <c r="G40" s="96"/>
      <c r="H40" s="95"/>
      <c r="I40" s="96"/>
      <c r="J40" s="95"/>
      <c r="K40" s="96"/>
      <c r="L40" s="95"/>
      <c r="M40" s="97"/>
      <c r="N40" s="98"/>
      <c r="O40" s="99"/>
      <c r="P40" s="76"/>
      <c r="Q40" s="98"/>
      <c r="R40" s="99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</row>
    <row r="41" spans="1:39" s="12" customFormat="1" ht="27.75" thickTop="1" thickBot="1" x14ac:dyDescent="0.4">
      <c r="A41" s="77" t="s">
        <v>32</v>
      </c>
      <c r="B41" s="78"/>
      <c r="C41" s="79"/>
      <c r="D41" s="80"/>
      <c r="E41" s="81" t="s">
        <v>24</v>
      </c>
      <c r="F41" s="82"/>
      <c r="G41" s="83"/>
      <c r="H41" s="82"/>
      <c r="I41" s="83"/>
      <c r="J41" s="82"/>
      <c r="K41" s="100" t="str">
        <f>C35</f>
        <v>Ciudad Juárez, CHIH</v>
      </c>
      <c r="L41" s="85" t="s">
        <v>25</v>
      </c>
      <c r="M41" s="86"/>
      <c r="N41" s="87">
        <f>SUM(N37,N39)</f>
        <v>0</v>
      </c>
      <c r="O41" s="88">
        <f>SUM(O37,O39)</f>
        <v>0</v>
      </c>
      <c r="P41" s="89"/>
      <c r="Q41" s="87">
        <f>SUM(Q37,Q39)</f>
        <v>0</v>
      </c>
      <c r="R41" s="88">
        <f>SUM(R35,R37)</f>
        <v>0</v>
      </c>
      <c r="S41" s="90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</row>
    <row r="42" spans="1:39" s="12" customFormat="1" ht="24" thickTop="1" x14ac:dyDescent="0.35">
      <c r="A42" s="1"/>
      <c r="B42" s="101"/>
      <c r="C42" s="47"/>
      <c r="D42" s="48"/>
      <c r="E42" s="49"/>
      <c r="F42" s="50"/>
      <c r="G42" s="51"/>
      <c r="H42" s="50"/>
      <c r="I42" s="51"/>
      <c r="J42" s="50"/>
      <c r="K42" s="51"/>
      <c r="L42" s="50"/>
      <c r="M42" s="52"/>
      <c r="N42" s="102"/>
      <c r="O42" s="58"/>
      <c r="P42" s="45"/>
      <c r="Q42" s="102"/>
      <c r="R42" s="58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</row>
    <row r="43" spans="1:39" s="12" customFormat="1" ht="17.25" thickBot="1" x14ac:dyDescent="0.35">
      <c r="A43" s="1"/>
      <c r="B43" s="2"/>
      <c r="C43" s="3"/>
      <c r="D43" s="4"/>
      <c r="E43" s="5"/>
      <c r="F43" s="24"/>
      <c r="G43" s="25"/>
      <c r="H43" s="24"/>
      <c r="I43" s="25"/>
      <c r="J43" s="24"/>
      <c r="K43" s="25"/>
      <c r="L43" s="24"/>
      <c r="M43" s="26"/>
      <c r="N43" s="9"/>
      <c r="O43" s="10"/>
      <c r="P43" s="11"/>
      <c r="Q43" s="9"/>
      <c r="R43" s="10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</row>
    <row r="44" spans="1:39" s="12" customFormat="1" ht="19.5" customHeight="1" thickTop="1" x14ac:dyDescent="0.35">
      <c r="A44" s="33">
        <v>5</v>
      </c>
      <c r="B44" s="34" t="s">
        <v>9</v>
      </c>
      <c r="C44" s="194" t="s">
        <v>33</v>
      </c>
      <c r="D44" s="194"/>
      <c r="E44" s="194"/>
      <c r="F44" s="194"/>
      <c r="G44" s="194"/>
      <c r="H44" s="194"/>
      <c r="I44" s="194"/>
      <c r="J44" s="194"/>
      <c r="K44" s="194"/>
      <c r="L44" s="194"/>
      <c r="M44" s="35"/>
      <c r="N44" s="195" t="s">
        <v>11</v>
      </c>
      <c r="O44" s="197" t="s">
        <v>12</v>
      </c>
      <c r="P44" s="36"/>
      <c r="Q44" s="195" t="s">
        <v>13</v>
      </c>
      <c r="R44" s="197" t="s">
        <v>14</v>
      </c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</row>
    <row r="45" spans="1:39" s="12" customFormat="1" ht="18" x14ac:dyDescent="0.3">
      <c r="A45" s="103"/>
      <c r="B45" s="38" t="s">
        <v>15</v>
      </c>
      <c r="C45" s="39" t="s">
        <v>16</v>
      </c>
      <c r="D45" s="40" t="s">
        <v>17</v>
      </c>
      <c r="E45" s="41" t="s">
        <v>18</v>
      </c>
      <c r="F45" s="42" t="s">
        <v>0</v>
      </c>
      <c r="G45" s="43" t="s">
        <v>1</v>
      </c>
      <c r="H45" s="42" t="s">
        <v>2</v>
      </c>
      <c r="I45" s="43" t="s">
        <v>3</v>
      </c>
      <c r="J45" s="42" t="s">
        <v>4</v>
      </c>
      <c r="K45" s="43" t="s">
        <v>5</v>
      </c>
      <c r="L45" s="42" t="s">
        <v>6</v>
      </c>
      <c r="M45" s="44"/>
      <c r="N45" s="196"/>
      <c r="O45" s="198"/>
      <c r="P45" s="45"/>
      <c r="Q45" s="196"/>
      <c r="R45" s="198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</row>
    <row r="46" spans="1:39" s="12" customFormat="1" ht="9" customHeight="1" thickBot="1" x14ac:dyDescent="0.35">
      <c r="A46" s="66"/>
      <c r="B46" s="94"/>
      <c r="C46" s="68"/>
      <c r="D46" s="69"/>
      <c r="E46" s="70"/>
      <c r="F46" s="95"/>
      <c r="G46" s="96"/>
      <c r="H46" s="95"/>
      <c r="I46" s="96"/>
      <c r="J46" s="95"/>
      <c r="K46" s="96"/>
      <c r="L46" s="95"/>
      <c r="M46" s="97"/>
      <c r="N46" s="98"/>
      <c r="O46" s="99"/>
      <c r="P46" s="76"/>
      <c r="Q46" s="98"/>
      <c r="R46" s="99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</row>
    <row r="47" spans="1:39" s="12" customFormat="1" ht="25.5" customHeight="1" thickTop="1" thickBot="1" x14ac:dyDescent="0.4">
      <c r="A47" s="104" t="s">
        <v>34</v>
      </c>
      <c r="B47" s="105" t="s">
        <v>22</v>
      </c>
      <c r="C47" s="222" t="s">
        <v>79</v>
      </c>
      <c r="D47" s="223"/>
      <c r="E47" s="224"/>
      <c r="F47" s="225"/>
      <c r="G47" s="225"/>
      <c r="H47" s="225"/>
      <c r="I47" s="225"/>
      <c r="J47" s="225"/>
      <c r="K47" s="225"/>
      <c r="L47" s="225"/>
      <c r="M47" s="225"/>
      <c r="N47" s="232">
        <f>SUM(F47:L47)</f>
        <v>0</v>
      </c>
      <c r="O47" s="233">
        <f>E47*N47</f>
        <v>0</v>
      </c>
      <c r="P47" s="234"/>
      <c r="Q47" s="232">
        <v>0</v>
      </c>
      <c r="R47" s="233">
        <f>E47*Q47</f>
        <v>0</v>
      </c>
      <c r="S47" s="90"/>
      <c r="U47" s="218"/>
      <c r="V47" s="218"/>
      <c r="W47" s="218"/>
      <c r="X47" s="218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</row>
    <row r="48" spans="1:39" s="12" customFormat="1" ht="17.25" thickTop="1" x14ac:dyDescent="0.3">
      <c r="A48" s="1"/>
      <c r="B48" s="2"/>
      <c r="C48" s="3"/>
      <c r="D48" s="4"/>
      <c r="E48" s="5"/>
      <c r="F48" s="24"/>
      <c r="G48" s="25"/>
      <c r="H48" s="24"/>
      <c r="I48" s="25"/>
      <c r="J48" s="24"/>
      <c r="K48" s="25"/>
      <c r="L48" s="24"/>
      <c r="M48" s="26"/>
      <c r="N48" s="9"/>
      <c r="O48" s="10"/>
      <c r="P48" s="11"/>
      <c r="Q48" s="9"/>
      <c r="R48" s="10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</row>
    <row r="49" spans="1:24" ht="17.25" thickBot="1" x14ac:dyDescent="0.35"/>
    <row r="50" spans="1:24" ht="19.5" customHeight="1" thickTop="1" x14ac:dyDescent="0.35">
      <c r="A50" s="33">
        <v>6</v>
      </c>
      <c r="B50" s="34" t="s">
        <v>9</v>
      </c>
      <c r="C50" s="194" t="s">
        <v>35</v>
      </c>
      <c r="D50" s="194"/>
      <c r="E50" s="194"/>
      <c r="F50" s="194"/>
      <c r="G50" s="194"/>
      <c r="H50" s="194"/>
      <c r="I50" s="194"/>
      <c r="J50" s="194"/>
      <c r="K50" s="194"/>
      <c r="L50" s="194"/>
      <c r="M50" s="35"/>
      <c r="N50" s="195" t="s">
        <v>11</v>
      </c>
      <c r="O50" s="197" t="s">
        <v>12</v>
      </c>
      <c r="P50" s="36"/>
      <c r="Q50" s="195" t="s">
        <v>13</v>
      </c>
      <c r="R50" s="197" t="s">
        <v>14</v>
      </c>
    </row>
    <row r="51" spans="1:24" ht="18" x14ac:dyDescent="0.3">
      <c r="A51" s="103"/>
      <c r="B51" s="38" t="s">
        <v>15</v>
      </c>
      <c r="C51" s="39" t="s">
        <v>16</v>
      </c>
      <c r="D51" s="40" t="s">
        <v>17</v>
      </c>
      <c r="E51" s="41" t="s">
        <v>18</v>
      </c>
      <c r="F51" s="42" t="s">
        <v>0</v>
      </c>
      <c r="G51" s="43" t="s">
        <v>1</v>
      </c>
      <c r="H51" s="42" t="s">
        <v>2</v>
      </c>
      <c r="I51" s="43" t="s">
        <v>3</v>
      </c>
      <c r="J51" s="42" t="s">
        <v>4</v>
      </c>
      <c r="K51" s="43" t="s">
        <v>5</v>
      </c>
      <c r="L51" s="42" t="s">
        <v>6</v>
      </c>
      <c r="M51" s="44"/>
      <c r="N51" s="196"/>
      <c r="O51" s="198"/>
      <c r="P51" s="45"/>
      <c r="Q51" s="196"/>
      <c r="R51" s="198"/>
    </row>
    <row r="52" spans="1:24" ht="18.75" x14ac:dyDescent="0.3">
      <c r="A52" s="37"/>
      <c r="B52" s="46" t="s">
        <v>36</v>
      </c>
      <c r="C52" s="211" t="s">
        <v>79</v>
      </c>
      <c r="D52" s="210"/>
      <c r="E52" s="209"/>
      <c r="F52" s="213"/>
      <c r="G52" s="213"/>
      <c r="H52" s="213"/>
      <c r="I52" s="213"/>
      <c r="J52" s="213"/>
      <c r="K52" s="213"/>
      <c r="L52" s="213"/>
      <c r="M52" s="213"/>
      <c r="N52" s="229">
        <f>SUM(F52:L52)</f>
        <v>0</v>
      </c>
      <c r="O52" s="230">
        <f>E52*N52</f>
        <v>0</v>
      </c>
      <c r="P52" s="231"/>
      <c r="Q52" s="229">
        <v>0</v>
      </c>
      <c r="R52" s="230">
        <f>E52*Q52</f>
        <v>0</v>
      </c>
      <c r="T52" s="220"/>
      <c r="U52" s="220"/>
      <c r="V52" s="220"/>
      <c r="W52" s="220"/>
      <c r="X52" s="220"/>
    </row>
    <row r="53" spans="1:24" ht="10.5" customHeight="1" x14ac:dyDescent="0.3">
      <c r="A53" s="37"/>
      <c r="B53" s="60"/>
      <c r="C53" s="47"/>
      <c r="D53" s="48"/>
      <c r="E53" s="49"/>
      <c r="F53" s="61"/>
      <c r="G53" s="62"/>
      <c r="H53" s="61"/>
      <c r="I53" s="62"/>
      <c r="J53" s="61"/>
      <c r="K53" s="62"/>
      <c r="L53" s="61"/>
      <c r="M53" s="63"/>
      <c r="N53" s="64"/>
      <c r="O53" s="65"/>
      <c r="P53" s="45"/>
      <c r="Q53" s="64"/>
      <c r="R53" s="65"/>
    </row>
    <row r="54" spans="1:24" ht="18.75" x14ac:dyDescent="0.3">
      <c r="A54" s="37"/>
      <c r="B54" s="46" t="s">
        <v>27</v>
      </c>
      <c r="C54" s="211" t="s">
        <v>79</v>
      </c>
      <c r="D54" s="210"/>
      <c r="E54" s="209"/>
      <c r="F54" s="213"/>
      <c r="G54" s="213"/>
      <c r="H54" s="213"/>
      <c r="I54" s="213"/>
      <c r="J54" s="213"/>
      <c r="K54" s="213"/>
      <c r="L54" s="213"/>
      <c r="M54" s="213"/>
      <c r="N54" s="229">
        <f>SUM(F54:L54)</f>
        <v>0</v>
      </c>
      <c r="O54" s="230">
        <f>E54*N54</f>
        <v>0</v>
      </c>
      <c r="P54" s="231"/>
      <c r="Q54" s="229">
        <v>0</v>
      </c>
      <c r="R54" s="230">
        <f>E54*Q54</f>
        <v>0</v>
      </c>
    </row>
    <row r="55" spans="1:24" ht="12" customHeight="1" x14ac:dyDescent="0.3">
      <c r="A55" s="37"/>
      <c r="B55" s="60"/>
      <c r="C55" s="47"/>
      <c r="D55" s="48"/>
      <c r="E55" s="49"/>
      <c r="F55" s="61"/>
      <c r="G55" s="62"/>
      <c r="H55" s="61"/>
      <c r="I55" s="62"/>
      <c r="J55" s="61"/>
      <c r="K55" s="62"/>
      <c r="L55" s="61"/>
      <c r="M55" s="63"/>
      <c r="N55" s="64"/>
      <c r="O55" s="65"/>
      <c r="P55" s="45"/>
      <c r="Q55" s="64"/>
      <c r="R55" s="65"/>
    </row>
    <row r="56" spans="1:24" ht="18.75" x14ac:dyDescent="0.3">
      <c r="A56" s="37"/>
      <c r="B56" s="46" t="s">
        <v>37</v>
      </c>
      <c r="C56" s="211" t="s">
        <v>79</v>
      </c>
      <c r="D56" s="210"/>
      <c r="E56" s="209"/>
      <c r="F56" s="213"/>
      <c r="G56" s="213"/>
      <c r="H56" s="213"/>
      <c r="I56" s="213"/>
      <c r="J56" s="213"/>
      <c r="K56" s="213"/>
      <c r="L56" s="213"/>
      <c r="M56" s="213"/>
      <c r="N56" s="229">
        <v>0</v>
      </c>
      <c r="O56" s="230">
        <v>0</v>
      </c>
      <c r="P56" s="235"/>
      <c r="Q56" s="229">
        <v>0</v>
      </c>
      <c r="R56" s="230">
        <v>0</v>
      </c>
    </row>
    <row r="57" spans="1:24" ht="9" customHeight="1" thickBot="1" x14ac:dyDescent="0.35">
      <c r="A57" s="66"/>
      <c r="B57" s="67"/>
      <c r="C57" s="68"/>
      <c r="D57" s="69"/>
      <c r="E57" s="70"/>
      <c r="F57" s="71"/>
      <c r="G57" s="72"/>
      <c r="H57" s="71"/>
      <c r="I57" s="72"/>
      <c r="J57" s="71"/>
      <c r="K57" s="72"/>
      <c r="L57" s="71"/>
      <c r="M57" s="73"/>
      <c r="N57" s="74"/>
      <c r="O57" s="75"/>
      <c r="P57" s="76"/>
      <c r="Q57" s="74"/>
      <c r="R57" s="75"/>
    </row>
    <row r="58" spans="1:24" ht="27.75" thickTop="1" thickBot="1" x14ac:dyDescent="0.4">
      <c r="A58" s="77" t="s">
        <v>38</v>
      </c>
      <c r="B58" s="78"/>
      <c r="C58" s="79"/>
      <c r="D58" s="80"/>
      <c r="E58" s="81" t="s">
        <v>24</v>
      </c>
      <c r="F58" s="82"/>
      <c r="G58" s="83"/>
      <c r="H58" s="82"/>
      <c r="I58" s="83"/>
      <c r="J58" s="82"/>
      <c r="K58" s="100" t="str">
        <f>C50</f>
        <v>Cancún, QRoo</v>
      </c>
      <c r="L58" s="85" t="s">
        <v>25</v>
      </c>
      <c r="M58" s="86"/>
      <c r="N58" s="87">
        <f>SUM(N52,N54,N56)</f>
        <v>0</v>
      </c>
      <c r="O58" s="106">
        <f>SUM(O52,O54,O56)</f>
        <v>0</v>
      </c>
      <c r="P58" s="89"/>
      <c r="Q58" s="87">
        <f>SUM(Q52,Q54,Q56)</f>
        <v>0</v>
      </c>
      <c r="R58" s="106">
        <f>SUM(R52,R54,R56)</f>
        <v>0</v>
      </c>
      <c r="S58" s="90"/>
    </row>
    <row r="59" spans="1:24" ht="17.25" thickTop="1" x14ac:dyDescent="0.3"/>
    <row r="60" spans="1:24" ht="17.25" thickBot="1" x14ac:dyDescent="0.35"/>
    <row r="61" spans="1:24" ht="19.5" customHeight="1" thickTop="1" x14ac:dyDescent="0.35">
      <c r="A61" s="33">
        <v>7</v>
      </c>
      <c r="B61" s="34" t="s">
        <v>9</v>
      </c>
      <c r="C61" s="194" t="s">
        <v>39</v>
      </c>
      <c r="D61" s="194"/>
      <c r="E61" s="194"/>
      <c r="F61" s="194"/>
      <c r="G61" s="194"/>
      <c r="H61" s="194"/>
      <c r="I61" s="194"/>
      <c r="J61" s="194"/>
      <c r="K61" s="194"/>
      <c r="L61" s="194"/>
      <c r="M61" s="35"/>
      <c r="N61" s="195" t="s">
        <v>11</v>
      </c>
      <c r="O61" s="197" t="s">
        <v>12</v>
      </c>
      <c r="P61" s="36"/>
      <c r="Q61" s="195" t="s">
        <v>13</v>
      </c>
      <c r="R61" s="197" t="s">
        <v>14</v>
      </c>
      <c r="S61" s="107"/>
      <c r="T61" s="107"/>
      <c r="U61" s="107"/>
      <c r="V61" s="107"/>
      <c r="W61" s="107"/>
      <c r="X61" s="107"/>
    </row>
    <row r="62" spans="1:24" ht="18.75" customHeight="1" thickBot="1" x14ac:dyDescent="0.35">
      <c r="A62" s="103"/>
      <c r="B62" s="38" t="s">
        <v>15</v>
      </c>
      <c r="C62" s="39" t="s">
        <v>16</v>
      </c>
      <c r="D62" s="40" t="s">
        <v>17</v>
      </c>
      <c r="E62" s="41" t="s">
        <v>18</v>
      </c>
      <c r="F62" s="42" t="s">
        <v>0</v>
      </c>
      <c r="G62" s="43" t="s">
        <v>1</v>
      </c>
      <c r="H62" s="42" t="s">
        <v>2</v>
      </c>
      <c r="I62" s="43" t="s">
        <v>3</v>
      </c>
      <c r="J62" s="42" t="s">
        <v>4</v>
      </c>
      <c r="K62" s="43" t="s">
        <v>5</v>
      </c>
      <c r="L62" s="42" t="s">
        <v>6</v>
      </c>
      <c r="M62" s="44"/>
      <c r="N62" s="196"/>
      <c r="O62" s="198"/>
      <c r="P62" s="45"/>
      <c r="Q62" s="196"/>
      <c r="R62" s="198"/>
      <c r="S62" s="107"/>
      <c r="T62" s="107"/>
      <c r="U62" s="107"/>
      <c r="V62" s="107"/>
      <c r="W62" s="107"/>
      <c r="X62" s="107"/>
    </row>
    <row r="63" spans="1:24" ht="21.95" customHeight="1" thickTop="1" thickBot="1" x14ac:dyDescent="0.4">
      <c r="A63" s="104" t="s">
        <v>40</v>
      </c>
      <c r="B63" s="228" t="s">
        <v>22</v>
      </c>
      <c r="C63" s="222" t="s">
        <v>79</v>
      </c>
      <c r="D63" s="223"/>
      <c r="E63" s="224"/>
      <c r="F63" s="225"/>
      <c r="G63" s="225"/>
      <c r="H63" s="225"/>
      <c r="I63" s="225"/>
      <c r="J63" s="225"/>
      <c r="K63" s="225"/>
      <c r="L63" s="225"/>
      <c r="M63" s="225"/>
      <c r="N63" s="232">
        <f>SUM(F63:L63)</f>
        <v>0</v>
      </c>
      <c r="O63" s="233">
        <f>E63*N63</f>
        <v>0</v>
      </c>
      <c r="P63" s="234"/>
      <c r="Q63" s="232">
        <v>0</v>
      </c>
      <c r="R63" s="233">
        <f>E63*Q63</f>
        <v>0</v>
      </c>
      <c r="S63" s="90"/>
      <c r="T63" s="226"/>
      <c r="U63" s="226"/>
      <c r="V63" s="226"/>
      <c r="W63" s="226"/>
      <c r="X63" s="226"/>
    </row>
    <row r="64" spans="1:24" ht="17.25" thickTop="1" x14ac:dyDescent="0.3">
      <c r="T64" s="227"/>
      <c r="U64" s="227"/>
      <c r="V64" s="227"/>
      <c r="W64" s="227"/>
      <c r="X64" s="227"/>
    </row>
    <row r="65" spans="1:39" ht="17.25" thickBot="1" x14ac:dyDescent="0.35"/>
    <row r="66" spans="1:39" ht="19.5" customHeight="1" thickTop="1" x14ac:dyDescent="0.35">
      <c r="A66" s="33">
        <v>8</v>
      </c>
      <c r="B66" s="34" t="s">
        <v>9</v>
      </c>
      <c r="C66" s="194" t="s">
        <v>41</v>
      </c>
      <c r="D66" s="194"/>
      <c r="E66" s="194"/>
      <c r="F66" s="194"/>
      <c r="G66" s="194"/>
      <c r="H66" s="194"/>
      <c r="I66" s="194"/>
      <c r="J66" s="194"/>
      <c r="K66" s="194"/>
      <c r="L66" s="194"/>
      <c r="M66" s="35"/>
      <c r="N66" s="195" t="s">
        <v>11</v>
      </c>
      <c r="O66" s="197" t="s">
        <v>12</v>
      </c>
      <c r="P66" s="36"/>
      <c r="Q66" s="195" t="s">
        <v>13</v>
      </c>
      <c r="R66" s="197" t="s">
        <v>14</v>
      </c>
      <c r="S66" s="107"/>
      <c r="T66" s="107"/>
      <c r="U66" s="107"/>
      <c r="V66" s="107"/>
      <c r="W66" s="107"/>
      <c r="X66" s="107"/>
    </row>
    <row r="67" spans="1:39" ht="18" x14ac:dyDescent="0.3">
      <c r="A67" s="103"/>
      <c r="B67" s="38" t="s">
        <v>15</v>
      </c>
      <c r="C67" s="39" t="s">
        <v>16</v>
      </c>
      <c r="D67" s="40" t="s">
        <v>17</v>
      </c>
      <c r="E67" s="41" t="s">
        <v>18</v>
      </c>
      <c r="F67" s="42" t="s">
        <v>0</v>
      </c>
      <c r="G67" s="43" t="s">
        <v>1</v>
      </c>
      <c r="H67" s="42" t="s">
        <v>2</v>
      </c>
      <c r="I67" s="43" t="s">
        <v>3</v>
      </c>
      <c r="J67" s="42" t="s">
        <v>4</v>
      </c>
      <c r="K67" s="43" t="s">
        <v>5</v>
      </c>
      <c r="L67" s="42" t="s">
        <v>6</v>
      </c>
      <c r="M67" s="44"/>
      <c r="N67" s="196"/>
      <c r="O67" s="198"/>
      <c r="P67" s="45"/>
      <c r="Q67" s="196"/>
      <c r="R67" s="198"/>
      <c r="S67" s="108"/>
      <c r="T67" s="109"/>
      <c r="U67" s="109"/>
      <c r="V67" s="109"/>
      <c r="W67" s="109"/>
      <c r="X67" s="109"/>
    </row>
    <row r="68" spans="1:39" ht="9" customHeight="1" thickBot="1" x14ac:dyDescent="0.35">
      <c r="A68" s="66"/>
      <c r="B68" s="94"/>
      <c r="C68" s="68"/>
      <c r="D68" s="69"/>
      <c r="E68" s="70"/>
      <c r="F68" s="95"/>
      <c r="G68" s="96"/>
      <c r="H68" s="95"/>
      <c r="I68" s="96"/>
      <c r="J68" s="95"/>
      <c r="K68" s="96"/>
      <c r="L68" s="95"/>
      <c r="M68" s="97"/>
      <c r="N68" s="98"/>
      <c r="O68" s="99"/>
      <c r="P68" s="76"/>
      <c r="Q68" s="98"/>
      <c r="R68" s="99"/>
    </row>
    <row r="69" spans="1:39" ht="21.95" customHeight="1" thickTop="1" thickBot="1" x14ac:dyDescent="0.4">
      <c r="A69" s="104" t="s">
        <v>42</v>
      </c>
      <c r="B69" s="228" t="s">
        <v>22</v>
      </c>
      <c r="C69" s="222" t="s">
        <v>79</v>
      </c>
      <c r="D69" s="223"/>
      <c r="E69" s="224"/>
      <c r="F69" s="225"/>
      <c r="G69" s="225"/>
      <c r="H69" s="225"/>
      <c r="I69" s="225"/>
      <c r="J69" s="225"/>
      <c r="K69" s="225"/>
      <c r="L69" s="225"/>
      <c r="M69" s="225"/>
      <c r="N69" s="232">
        <f>SUM(F69:L69)</f>
        <v>0</v>
      </c>
      <c r="O69" s="233">
        <f>E69*N69</f>
        <v>0</v>
      </c>
      <c r="P69" s="234"/>
      <c r="Q69" s="232">
        <v>0</v>
      </c>
      <c r="R69" s="233">
        <f>E69*Q69</f>
        <v>0</v>
      </c>
      <c r="S69" s="90"/>
      <c r="T69" s="226"/>
      <c r="U69" s="226"/>
      <c r="V69" s="226"/>
      <c r="W69" s="226"/>
      <c r="X69" s="226"/>
    </row>
    <row r="70" spans="1:39" ht="17.25" thickTop="1" x14ac:dyDescent="0.3"/>
    <row r="71" spans="1:39" s="12" customFormat="1" ht="17.25" thickBot="1" x14ac:dyDescent="0.35">
      <c r="A71" s="1"/>
      <c r="B71" s="2"/>
      <c r="C71" s="3"/>
      <c r="D71" s="4"/>
      <c r="E71" s="5"/>
      <c r="F71" s="24"/>
      <c r="G71" s="25"/>
      <c r="H71" s="24"/>
      <c r="I71" s="25"/>
      <c r="J71" s="24"/>
      <c r="K71" s="25"/>
      <c r="L71" s="24"/>
      <c r="M71" s="26"/>
      <c r="N71" s="9"/>
      <c r="O71" s="10"/>
      <c r="P71" s="11"/>
      <c r="Q71" s="9"/>
      <c r="R71" s="10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</row>
    <row r="72" spans="1:39" s="12" customFormat="1" ht="19.5" customHeight="1" thickTop="1" x14ac:dyDescent="0.35">
      <c r="A72" s="33">
        <v>9</v>
      </c>
      <c r="B72" s="34" t="s">
        <v>9</v>
      </c>
      <c r="C72" s="194" t="s">
        <v>43</v>
      </c>
      <c r="D72" s="194"/>
      <c r="E72" s="194"/>
      <c r="F72" s="194"/>
      <c r="G72" s="194"/>
      <c r="H72" s="194"/>
      <c r="I72" s="194"/>
      <c r="J72" s="194"/>
      <c r="K72" s="194"/>
      <c r="L72" s="194"/>
      <c r="M72" s="35"/>
      <c r="N72" s="195" t="s">
        <v>11</v>
      </c>
      <c r="O72" s="197" t="s">
        <v>12</v>
      </c>
      <c r="P72" s="36"/>
      <c r="Q72" s="195" t="s">
        <v>13</v>
      </c>
      <c r="R72" s="197" t="s">
        <v>14</v>
      </c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</row>
    <row r="73" spans="1:39" s="12" customFormat="1" ht="18" x14ac:dyDescent="0.3">
      <c r="A73" s="103"/>
      <c r="B73" s="38" t="s">
        <v>15</v>
      </c>
      <c r="C73" s="39" t="s">
        <v>16</v>
      </c>
      <c r="D73" s="40" t="s">
        <v>17</v>
      </c>
      <c r="E73" s="41" t="s">
        <v>18</v>
      </c>
      <c r="F73" s="42" t="s">
        <v>0</v>
      </c>
      <c r="G73" s="43" t="s">
        <v>1</v>
      </c>
      <c r="H73" s="42" t="s">
        <v>2</v>
      </c>
      <c r="I73" s="43" t="s">
        <v>3</v>
      </c>
      <c r="J73" s="42" t="s">
        <v>4</v>
      </c>
      <c r="K73" s="43" t="s">
        <v>5</v>
      </c>
      <c r="L73" s="42" t="s">
        <v>6</v>
      </c>
      <c r="M73" s="44"/>
      <c r="N73" s="196"/>
      <c r="O73" s="198"/>
      <c r="P73" s="45"/>
      <c r="Q73" s="196"/>
      <c r="R73" s="198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</row>
    <row r="74" spans="1:39" s="12" customFormat="1" ht="9" customHeight="1" thickBot="1" x14ac:dyDescent="0.35">
      <c r="A74" s="66"/>
      <c r="B74" s="94"/>
      <c r="C74" s="68"/>
      <c r="D74" s="69"/>
      <c r="E74" s="70"/>
      <c r="F74" s="95"/>
      <c r="G74" s="96"/>
      <c r="H74" s="95"/>
      <c r="I74" s="96"/>
      <c r="J74" s="95"/>
      <c r="K74" s="96"/>
      <c r="L74" s="95"/>
      <c r="M74" s="97"/>
      <c r="N74" s="98"/>
      <c r="O74" s="99"/>
      <c r="P74" s="76"/>
      <c r="Q74" s="98"/>
      <c r="R74" s="99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</row>
    <row r="75" spans="1:39" s="12" customFormat="1" ht="21.95" customHeight="1" thickTop="1" thickBot="1" x14ac:dyDescent="0.4">
      <c r="A75" s="77" t="s">
        <v>44</v>
      </c>
      <c r="B75" s="110" t="s">
        <v>22</v>
      </c>
      <c r="C75" s="222" t="s">
        <v>79</v>
      </c>
      <c r="D75" s="223"/>
      <c r="E75" s="224"/>
      <c r="F75" s="225"/>
      <c r="G75" s="225"/>
      <c r="H75" s="225"/>
      <c r="I75" s="225"/>
      <c r="J75" s="225"/>
      <c r="K75" s="225"/>
      <c r="L75" s="225"/>
      <c r="M75" s="236"/>
      <c r="N75" s="237">
        <f>SUM(F75:L75)</f>
        <v>0</v>
      </c>
      <c r="O75" s="238">
        <f>E75*N75</f>
        <v>0</v>
      </c>
      <c r="P75" s="239"/>
      <c r="Q75" s="237">
        <v>0</v>
      </c>
      <c r="R75" s="238">
        <f>E75*Q75</f>
        <v>0</v>
      </c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</row>
    <row r="76" spans="1:39" s="12" customFormat="1" ht="17.25" thickTop="1" x14ac:dyDescent="0.3">
      <c r="A76" s="1"/>
      <c r="B76" s="2"/>
      <c r="C76" s="3"/>
      <c r="D76" s="4"/>
      <c r="E76" s="5"/>
      <c r="F76" s="24"/>
      <c r="G76" s="25"/>
      <c r="H76" s="24"/>
      <c r="I76" s="25"/>
      <c r="J76" s="24"/>
      <c r="K76" s="25"/>
      <c r="L76" s="24"/>
      <c r="M76" s="26"/>
      <c r="N76" s="9"/>
      <c r="O76" s="10"/>
      <c r="P76" s="11"/>
      <c r="Q76" s="9"/>
      <c r="R76" s="10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</row>
    <row r="78" spans="1:39" s="12" customFormat="1" ht="51" customHeight="1" x14ac:dyDescent="0.3">
      <c r="A78" s="193" t="s">
        <v>45</v>
      </c>
      <c r="B78" s="193"/>
      <c r="C78" s="193"/>
      <c r="D78" s="193"/>
      <c r="E78" s="193"/>
      <c r="F78" s="193"/>
      <c r="G78" s="193"/>
      <c r="H78" s="193"/>
      <c r="I78" s="193"/>
      <c r="J78" s="193"/>
      <c r="K78" s="193"/>
      <c r="L78" s="193"/>
      <c r="M78" s="117"/>
      <c r="N78" s="118">
        <f>SUM(N14,N23,N32,N41,N47,N58,N63,N69,N75)</f>
        <v>9</v>
      </c>
      <c r="O78" s="119">
        <f>SUM(O14,O23,O32,O41,O47,O58,O63,O69,O75)</f>
        <v>1632</v>
      </c>
      <c r="P78" s="11"/>
      <c r="Q78" s="118">
        <f>SUM(Q14,Q23,Q32,Q41,Q47,Q58,Q63,Q69,Q75)</f>
        <v>42</v>
      </c>
      <c r="R78" s="119">
        <f>SUM(R14,R23,R32,R41,R47,R58,R63,R69,R75)</f>
        <v>7626</v>
      </c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</row>
    <row r="81" spans="1:39" s="12" customFormat="1" ht="17.25" thickBot="1" x14ac:dyDescent="0.35">
      <c r="A81" s="1"/>
      <c r="B81" s="2"/>
      <c r="C81" s="3"/>
      <c r="D81" s="4"/>
      <c r="E81" s="5"/>
      <c r="F81" s="24"/>
      <c r="G81" s="25"/>
      <c r="H81" s="24"/>
      <c r="I81" s="25"/>
      <c r="J81" s="24"/>
      <c r="K81" s="25"/>
      <c r="L81" s="24"/>
      <c r="M81" s="26"/>
      <c r="N81" s="9"/>
      <c r="O81" s="10"/>
      <c r="P81" s="11"/>
      <c r="Q81" s="9"/>
      <c r="R81" s="10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</row>
    <row r="82" spans="1:39" s="12" customFormat="1" ht="32.25" thickTop="1" x14ac:dyDescent="0.35">
      <c r="A82" s="120">
        <v>1</v>
      </c>
      <c r="B82" s="121" t="s">
        <v>9</v>
      </c>
      <c r="C82" s="187" t="s">
        <v>46</v>
      </c>
      <c r="D82" s="187"/>
      <c r="E82" s="187"/>
      <c r="F82" s="187"/>
      <c r="G82" s="187"/>
      <c r="H82" s="187"/>
      <c r="I82" s="187"/>
      <c r="J82" s="187"/>
      <c r="K82" s="187"/>
      <c r="L82" s="187"/>
      <c r="M82" s="122"/>
      <c r="N82" s="188" t="s">
        <v>11</v>
      </c>
      <c r="O82" s="190" t="s">
        <v>12</v>
      </c>
      <c r="P82" s="123"/>
      <c r="Q82" s="188" t="s">
        <v>13</v>
      </c>
      <c r="R82" s="190" t="s">
        <v>14</v>
      </c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</row>
    <row r="83" spans="1:39" s="12" customFormat="1" ht="18" x14ac:dyDescent="0.3">
      <c r="A83" s="124"/>
      <c r="B83" s="125" t="s">
        <v>15</v>
      </c>
      <c r="C83" s="39" t="s">
        <v>16</v>
      </c>
      <c r="D83" s="40" t="s">
        <v>17</v>
      </c>
      <c r="E83" s="41" t="s">
        <v>18</v>
      </c>
      <c r="F83" s="42" t="s">
        <v>0</v>
      </c>
      <c r="G83" s="43" t="s">
        <v>1</v>
      </c>
      <c r="H83" s="42" t="s">
        <v>2</v>
      </c>
      <c r="I83" s="43" t="s">
        <v>3</v>
      </c>
      <c r="J83" s="42" t="s">
        <v>4</v>
      </c>
      <c r="K83" s="43" t="s">
        <v>5</v>
      </c>
      <c r="L83" s="42" t="s">
        <v>6</v>
      </c>
      <c r="M83" s="44"/>
      <c r="N83" s="189"/>
      <c r="O83" s="191"/>
      <c r="P83" s="45"/>
      <c r="Q83" s="189"/>
      <c r="R83" s="191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</row>
    <row r="84" spans="1:39" s="12" customFormat="1" ht="18" x14ac:dyDescent="0.3">
      <c r="A84" s="124"/>
      <c r="B84" s="125"/>
      <c r="C84" s="39"/>
      <c r="D84" s="40"/>
      <c r="E84" s="41"/>
      <c r="F84" s="42"/>
      <c r="G84" s="43"/>
      <c r="H84" s="42"/>
      <c r="I84" s="43"/>
      <c r="J84" s="42"/>
      <c r="K84" s="43"/>
      <c r="L84" s="42"/>
      <c r="M84" s="44"/>
      <c r="N84" s="126"/>
      <c r="O84" s="127"/>
      <c r="P84" s="45"/>
      <c r="Q84" s="126"/>
      <c r="R84" s="127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</row>
    <row r="85" spans="1:39" s="12" customFormat="1" x14ac:dyDescent="0.3">
      <c r="A85" s="128"/>
      <c r="B85" s="129" t="s">
        <v>47</v>
      </c>
      <c r="C85" s="47" t="s">
        <v>81</v>
      </c>
      <c r="D85" s="48" t="s">
        <v>48</v>
      </c>
      <c r="E85" s="49">
        <v>76</v>
      </c>
      <c r="F85" s="50">
        <v>2</v>
      </c>
      <c r="G85" s="51">
        <v>2</v>
      </c>
      <c r="H85" s="50">
        <v>2</v>
      </c>
      <c r="I85" s="51">
        <v>2</v>
      </c>
      <c r="J85" s="50">
        <v>2</v>
      </c>
      <c r="K85" s="51">
        <v>2</v>
      </c>
      <c r="L85" s="50">
        <v>2</v>
      </c>
      <c r="M85" s="52"/>
      <c r="N85" s="130">
        <f>SUM(F85:L85)</f>
        <v>14</v>
      </c>
      <c r="O85" s="131">
        <f>E85*N85</f>
        <v>1064</v>
      </c>
      <c r="P85" s="45"/>
      <c r="Q85" s="130">
        <v>56</v>
      </c>
      <c r="R85" s="131">
        <f>E85*Q85</f>
        <v>4256</v>
      </c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</row>
    <row r="86" spans="1:39" s="12" customFormat="1" ht="8.25" customHeight="1" x14ac:dyDescent="0.3">
      <c r="A86" s="128"/>
      <c r="B86" s="132"/>
      <c r="C86" s="47"/>
      <c r="D86" s="48"/>
      <c r="E86" s="49"/>
      <c r="F86" s="50"/>
      <c r="G86" s="51"/>
      <c r="H86" s="50"/>
      <c r="I86" s="51"/>
      <c r="J86" s="50"/>
      <c r="K86" s="51"/>
      <c r="L86" s="50"/>
      <c r="M86" s="52"/>
      <c r="N86" s="130"/>
      <c r="O86" s="131"/>
      <c r="P86" s="45"/>
      <c r="Q86" s="130"/>
      <c r="R86" s="131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</row>
    <row r="87" spans="1:39" s="12" customFormat="1" ht="18" customHeight="1" x14ac:dyDescent="0.3">
      <c r="A87" s="128"/>
      <c r="B87" s="132" t="s">
        <v>22</v>
      </c>
      <c r="C87" s="211" t="s">
        <v>79</v>
      </c>
      <c r="D87" s="210"/>
      <c r="E87" s="209"/>
      <c r="F87" s="213"/>
      <c r="G87" s="213"/>
      <c r="H87" s="213"/>
      <c r="I87" s="213"/>
      <c r="J87" s="213"/>
      <c r="K87" s="213"/>
      <c r="L87" s="213"/>
      <c r="M87" s="213"/>
      <c r="N87" s="229">
        <v>0</v>
      </c>
      <c r="O87" s="230">
        <v>0</v>
      </c>
      <c r="P87" s="235"/>
      <c r="Q87" s="229">
        <v>0</v>
      </c>
      <c r="R87" s="230">
        <v>0</v>
      </c>
      <c r="T87" s="90"/>
      <c r="U87" s="221"/>
      <c r="V87" s="221"/>
      <c r="W87" s="221"/>
      <c r="X87" s="221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</row>
    <row r="88" spans="1:39" s="12" customFormat="1" ht="7.5" customHeight="1" thickBot="1" x14ac:dyDescent="0.35">
      <c r="A88" s="133"/>
      <c r="B88" s="134"/>
      <c r="C88" s="68"/>
      <c r="D88" s="69"/>
      <c r="E88" s="70"/>
      <c r="F88" s="71"/>
      <c r="G88" s="72"/>
      <c r="H88" s="71"/>
      <c r="I88" s="72"/>
      <c r="J88" s="71"/>
      <c r="K88" s="72"/>
      <c r="L88" s="71"/>
      <c r="M88" s="73"/>
      <c r="N88" s="74"/>
      <c r="O88" s="75"/>
      <c r="P88" s="76"/>
      <c r="Q88" s="74"/>
      <c r="R88" s="75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</row>
    <row r="89" spans="1:39" s="12" customFormat="1" ht="27.75" thickTop="1" thickBot="1" x14ac:dyDescent="0.4">
      <c r="A89" s="144" t="s">
        <v>49</v>
      </c>
      <c r="B89" s="145"/>
      <c r="C89" s="146"/>
      <c r="D89" s="147"/>
      <c r="E89" s="148" t="s">
        <v>24</v>
      </c>
      <c r="F89" s="149"/>
      <c r="G89" s="150"/>
      <c r="H89" s="149"/>
      <c r="I89" s="150"/>
      <c r="J89" s="149"/>
      <c r="K89" s="151" t="str">
        <f>C82</f>
        <v>Dallas-Fort Worth, TX</v>
      </c>
      <c r="L89" s="152" t="s">
        <v>25</v>
      </c>
      <c r="M89" s="153"/>
      <c r="N89" s="154">
        <f>SUM(N85,N87)</f>
        <v>14</v>
      </c>
      <c r="O89" s="155">
        <f>SUM(O85,O87)</f>
        <v>1064</v>
      </c>
      <c r="P89" s="156"/>
      <c r="Q89" s="154">
        <f>SUM(Q85,Q87)</f>
        <v>56</v>
      </c>
      <c r="R89" s="155">
        <f>SUM(R85,R87)</f>
        <v>4256</v>
      </c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</row>
    <row r="90" spans="1:39" s="12" customFormat="1" ht="17.25" thickTop="1" x14ac:dyDescent="0.3">
      <c r="A90" s="1"/>
      <c r="B90" s="2"/>
      <c r="C90" s="3"/>
      <c r="D90" s="4"/>
      <c r="E90" s="5"/>
      <c r="F90" s="24"/>
      <c r="G90" s="25"/>
      <c r="H90" s="24"/>
      <c r="I90" s="25"/>
      <c r="J90" s="24"/>
      <c r="K90" s="25"/>
      <c r="L90" s="24"/>
      <c r="M90" s="26"/>
      <c r="N90" s="9"/>
      <c r="O90" s="10"/>
      <c r="P90" s="11"/>
      <c r="Q90" s="9"/>
      <c r="R90" s="10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</row>
    <row r="91" spans="1:39" s="12" customFormat="1" ht="17.25" thickBot="1" x14ac:dyDescent="0.35">
      <c r="A91" s="1"/>
      <c r="B91" s="2"/>
      <c r="C91" s="3"/>
      <c r="D91" s="4"/>
      <c r="E91" s="5"/>
      <c r="F91" s="24"/>
      <c r="G91" s="25"/>
      <c r="H91" s="24"/>
      <c r="I91" s="25"/>
      <c r="J91" s="24"/>
      <c r="K91" s="25"/>
      <c r="L91" s="24"/>
      <c r="M91" s="26"/>
      <c r="N91" s="9"/>
      <c r="O91" s="10"/>
      <c r="P91" s="11"/>
      <c r="Q91" s="10"/>
      <c r="R91" s="10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</row>
    <row r="92" spans="1:39" s="12" customFormat="1" ht="32.25" thickTop="1" x14ac:dyDescent="0.35">
      <c r="A92" s="120">
        <v>2</v>
      </c>
      <c r="B92" s="121" t="s">
        <v>9</v>
      </c>
      <c r="C92" s="187" t="s">
        <v>50</v>
      </c>
      <c r="D92" s="187"/>
      <c r="E92" s="187"/>
      <c r="F92" s="187"/>
      <c r="G92" s="187"/>
      <c r="H92" s="187"/>
      <c r="I92" s="187"/>
      <c r="J92" s="187"/>
      <c r="K92" s="187"/>
      <c r="L92" s="187"/>
      <c r="M92" s="122"/>
      <c r="N92" s="188" t="s">
        <v>11</v>
      </c>
      <c r="O92" s="190" t="s">
        <v>12</v>
      </c>
      <c r="P92" s="123"/>
      <c r="Q92" s="188" t="s">
        <v>13</v>
      </c>
      <c r="R92" s="190" t="s">
        <v>14</v>
      </c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</row>
    <row r="93" spans="1:39" s="12" customFormat="1" ht="18" x14ac:dyDescent="0.3">
      <c r="A93" s="124"/>
      <c r="B93" s="125" t="s">
        <v>15</v>
      </c>
      <c r="C93" s="39" t="s">
        <v>16</v>
      </c>
      <c r="D93" s="40" t="s">
        <v>17</v>
      </c>
      <c r="E93" s="41" t="s">
        <v>18</v>
      </c>
      <c r="F93" s="42" t="s">
        <v>0</v>
      </c>
      <c r="G93" s="43" t="s">
        <v>1</v>
      </c>
      <c r="H93" s="42" t="s">
        <v>2</v>
      </c>
      <c r="I93" s="43" t="s">
        <v>3</v>
      </c>
      <c r="J93" s="42" t="s">
        <v>4</v>
      </c>
      <c r="K93" s="43" t="s">
        <v>5</v>
      </c>
      <c r="L93" s="42" t="s">
        <v>6</v>
      </c>
      <c r="M93" s="44"/>
      <c r="N93" s="189"/>
      <c r="O93" s="191"/>
      <c r="P93" s="45"/>
      <c r="Q93" s="189"/>
      <c r="R93" s="191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</row>
    <row r="94" spans="1:39" s="12" customFormat="1" ht="9" customHeight="1" thickBot="1" x14ac:dyDescent="0.35">
      <c r="A94" s="133"/>
      <c r="B94" s="134"/>
      <c r="C94" s="135"/>
      <c r="D94" s="136"/>
      <c r="E94" s="137"/>
      <c r="F94" s="138"/>
      <c r="G94" s="139"/>
      <c r="H94" s="138"/>
      <c r="I94" s="139"/>
      <c r="J94" s="138"/>
      <c r="K94" s="139"/>
      <c r="L94" s="138"/>
      <c r="M94" s="140"/>
      <c r="N94" s="141"/>
      <c r="O94" s="142"/>
      <c r="P94" s="143"/>
      <c r="Q94" s="141"/>
      <c r="R94" s="142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</row>
    <row r="95" spans="1:39" s="12" customFormat="1" ht="23.25" customHeight="1" thickTop="1" thickBot="1" x14ac:dyDescent="0.4">
      <c r="A95" s="144" t="s">
        <v>51</v>
      </c>
      <c r="B95" s="157" t="s">
        <v>21</v>
      </c>
      <c r="C95" s="240" t="s">
        <v>79</v>
      </c>
      <c r="D95" s="241"/>
      <c r="E95" s="242"/>
      <c r="F95" s="243"/>
      <c r="G95" s="243"/>
      <c r="H95" s="243"/>
      <c r="I95" s="243"/>
      <c r="J95" s="243"/>
      <c r="K95" s="243"/>
      <c r="L95" s="243"/>
      <c r="M95" s="243"/>
      <c r="N95" s="244">
        <f>SUM(F95:L95)</f>
        <v>0</v>
      </c>
      <c r="O95" s="245">
        <f>E95*N95</f>
        <v>0</v>
      </c>
      <c r="P95" s="246"/>
      <c r="Q95" s="244">
        <v>0</v>
      </c>
      <c r="R95" s="245">
        <f>E95*Q95</f>
        <v>0</v>
      </c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</row>
    <row r="96" spans="1:39" s="12" customFormat="1" ht="17.25" thickTop="1" x14ac:dyDescent="0.3">
      <c r="A96" s="1"/>
      <c r="B96" s="2"/>
      <c r="C96" s="3"/>
      <c r="D96" s="4"/>
      <c r="E96" s="5"/>
      <c r="F96" s="24"/>
      <c r="G96" s="25"/>
      <c r="H96" s="24"/>
      <c r="I96" s="25"/>
      <c r="J96" s="24"/>
      <c r="K96" s="25"/>
      <c r="L96" s="24"/>
      <c r="M96" s="26"/>
      <c r="N96" s="9"/>
      <c r="O96" s="10"/>
      <c r="P96" s="11"/>
      <c r="Q96" s="9"/>
      <c r="R96" s="10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</row>
    <row r="97" spans="1:39" s="12" customFormat="1" ht="17.25" thickBot="1" x14ac:dyDescent="0.35">
      <c r="A97" s="1"/>
      <c r="B97" s="2"/>
      <c r="C97" s="3"/>
      <c r="D97" s="4"/>
      <c r="E97" s="5"/>
      <c r="F97" s="24"/>
      <c r="G97" s="25"/>
      <c r="H97" s="24"/>
      <c r="I97" s="25"/>
      <c r="J97" s="24"/>
      <c r="K97" s="25"/>
      <c r="L97" s="24"/>
      <c r="M97" s="26"/>
      <c r="N97" s="9"/>
      <c r="O97" s="10"/>
      <c r="P97" s="11"/>
      <c r="Q97" s="9"/>
      <c r="R97" s="10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</row>
    <row r="98" spans="1:39" s="12" customFormat="1" ht="32.25" thickTop="1" x14ac:dyDescent="0.35">
      <c r="A98" s="120">
        <v>3</v>
      </c>
      <c r="B98" s="121" t="s">
        <v>9</v>
      </c>
      <c r="C98" s="187" t="s">
        <v>52</v>
      </c>
      <c r="D98" s="187"/>
      <c r="E98" s="187"/>
      <c r="F98" s="187"/>
      <c r="G98" s="187"/>
      <c r="H98" s="187"/>
      <c r="I98" s="187"/>
      <c r="J98" s="187"/>
      <c r="K98" s="187"/>
      <c r="L98" s="187"/>
      <c r="M98" s="122"/>
      <c r="N98" s="188" t="s">
        <v>11</v>
      </c>
      <c r="O98" s="190" t="s">
        <v>12</v>
      </c>
      <c r="P98" s="123"/>
      <c r="Q98" s="188" t="s">
        <v>13</v>
      </c>
      <c r="R98" s="190" t="s">
        <v>14</v>
      </c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</row>
    <row r="99" spans="1:39" s="12" customFormat="1" ht="18" x14ac:dyDescent="0.3">
      <c r="A99" s="124"/>
      <c r="B99" s="125" t="s">
        <v>15</v>
      </c>
      <c r="C99" s="39" t="s">
        <v>16</v>
      </c>
      <c r="D99" s="40" t="s">
        <v>17</v>
      </c>
      <c r="E99" s="41" t="s">
        <v>18</v>
      </c>
      <c r="F99" s="42" t="s">
        <v>0</v>
      </c>
      <c r="G99" s="43" t="s">
        <v>1</v>
      </c>
      <c r="H99" s="42" t="s">
        <v>2</v>
      </c>
      <c r="I99" s="43" t="s">
        <v>3</v>
      </c>
      <c r="J99" s="42" t="s">
        <v>4</v>
      </c>
      <c r="K99" s="43" t="s">
        <v>5</v>
      </c>
      <c r="L99" s="42" t="s">
        <v>6</v>
      </c>
      <c r="M99" s="44"/>
      <c r="N99" s="189"/>
      <c r="O99" s="191"/>
      <c r="P99" s="45"/>
      <c r="Q99" s="189"/>
      <c r="R99" s="191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</row>
    <row r="100" spans="1:39" s="12" customFormat="1" ht="9" customHeight="1" thickBot="1" x14ac:dyDescent="0.35">
      <c r="A100" s="133"/>
      <c r="B100" s="134"/>
      <c r="C100" s="135"/>
      <c r="D100" s="136"/>
      <c r="E100" s="137"/>
      <c r="F100" s="138"/>
      <c r="G100" s="139"/>
      <c r="H100" s="138"/>
      <c r="I100" s="139"/>
      <c r="J100" s="138"/>
      <c r="K100" s="139"/>
      <c r="L100" s="138"/>
      <c r="M100" s="140"/>
      <c r="N100" s="141"/>
      <c r="O100" s="142"/>
      <c r="P100" s="143"/>
      <c r="Q100" s="141"/>
      <c r="R100" s="142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</row>
    <row r="101" spans="1:39" s="12" customFormat="1" ht="30.75" customHeight="1" thickTop="1" thickBot="1" x14ac:dyDescent="0.4">
      <c r="A101" s="144" t="s">
        <v>53</v>
      </c>
      <c r="B101" s="157" t="s">
        <v>22</v>
      </c>
      <c r="C101" s="240" t="s">
        <v>79</v>
      </c>
      <c r="D101" s="241"/>
      <c r="E101" s="242"/>
      <c r="F101" s="243"/>
      <c r="G101" s="243"/>
      <c r="H101" s="243"/>
      <c r="I101" s="243"/>
      <c r="J101" s="243"/>
      <c r="K101" s="243"/>
      <c r="L101" s="243"/>
      <c r="M101" s="243"/>
      <c r="N101" s="244">
        <f>SUM(F101:L101)</f>
        <v>0</v>
      </c>
      <c r="O101" s="245">
        <f>E101*N101</f>
        <v>0</v>
      </c>
      <c r="P101" s="246"/>
      <c r="Q101" s="244">
        <v>0</v>
      </c>
      <c r="R101" s="245">
        <f>E101*Q101</f>
        <v>0</v>
      </c>
      <c r="T101" s="247"/>
      <c r="U101" s="247"/>
      <c r="V101" s="247"/>
      <c r="W101" s="247"/>
      <c r="X101" s="247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</row>
    <row r="102" spans="1:39" s="12" customFormat="1" ht="17.25" thickTop="1" x14ac:dyDescent="0.3">
      <c r="A102" s="1"/>
      <c r="B102" s="2"/>
      <c r="C102" s="3"/>
      <c r="D102" s="4"/>
      <c r="E102" s="5"/>
      <c r="F102" s="24"/>
      <c r="G102" s="25"/>
      <c r="H102" s="24"/>
      <c r="I102" s="25"/>
      <c r="J102" s="24"/>
      <c r="K102" s="25"/>
      <c r="L102" s="24"/>
      <c r="M102" s="26"/>
      <c r="N102" s="9"/>
      <c r="O102" s="10"/>
      <c r="P102" s="11"/>
      <c r="Q102" s="9"/>
      <c r="R102" s="10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</row>
    <row r="103" spans="1:39" ht="17.25" thickBot="1" x14ac:dyDescent="0.35"/>
    <row r="104" spans="1:39" ht="32.25" thickTop="1" x14ac:dyDescent="0.35">
      <c r="A104" s="120">
        <v>4</v>
      </c>
      <c r="B104" s="121" t="s">
        <v>9</v>
      </c>
      <c r="C104" s="187" t="s">
        <v>54</v>
      </c>
      <c r="D104" s="187"/>
      <c r="E104" s="187"/>
      <c r="F104" s="187"/>
      <c r="G104" s="187"/>
      <c r="H104" s="187"/>
      <c r="I104" s="187"/>
      <c r="J104" s="187"/>
      <c r="K104" s="187"/>
      <c r="L104" s="187"/>
      <c r="M104" s="122"/>
      <c r="N104" s="188" t="s">
        <v>11</v>
      </c>
      <c r="O104" s="190" t="s">
        <v>12</v>
      </c>
      <c r="P104" s="123"/>
      <c r="Q104" s="188" t="s">
        <v>13</v>
      </c>
      <c r="R104" s="190" t="s">
        <v>14</v>
      </c>
      <c r="S104" s="164"/>
      <c r="T104" s="164"/>
      <c r="U104" s="164"/>
    </row>
    <row r="105" spans="1:39" ht="18" x14ac:dyDescent="0.3">
      <c r="A105" s="124"/>
      <c r="B105" s="125" t="s">
        <v>15</v>
      </c>
      <c r="C105" s="39" t="s">
        <v>16</v>
      </c>
      <c r="D105" s="40" t="s">
        <v>17</v>
      </c>
      <c r="E105" s="41" t="s">
        <v>18</v>
      </c>
      <c r="F105" s="42" t="s">
        <v>0</v>
      </c>
      <c r="G105" s="43" t="s">
        <v>1</v>
      </c>
      <c r="H105" s="42" t="s">
        <v>2</v>
      </c>
      <c r="I105" s="43" t="s">
        <v>3</v>
      </c>
      <c r="J105" s="42" t="s">
        <v>4</v>
      </c>
      <c r="K105" s="43" t="s">
        <v>5</v>
      </c>
      <c r="L105" s="42" t="s">
        <v>6</v>
      </c>
      <c r="M105" s="44"/>
      <c r="N105" s="189"/>
      <c r="O105" s="191"/>
      <c r="P105" s="45"/>
      <c r="Q105" s="189"/>
      <c r="R105" s="191"/>
      <c r="S105" s="164"/>
      <c r="T105" s="248"/>
      <c r="U105" s="164"/>
    </row>
    <row r="106" spans="1:39" s="12" customFormat="1" ht="9" customHeight="1" thickBot="1" x14ac:dyDescent="0.35">
      <c r="A106" s="133"/>
      <c r="B106" s="134"/>
      <c r="C106" s="135"/>
      <c r="D106" s="136"/>
      <c r="E106" s="137"/>
      <c r="F106" s="138"/>
      <c r="G106" s="139"/>
      <c r="H106" s="138"/>
      <c r="I106" s="139"/>
      <c r="J106" s="138"/>
      <c r="K106" s="139"/>
      <c r="L106" s="138"/>
      <c r="M106" s="140"/>
      <c r="N106" s="141"/>
      <c r="O106" s="142"/>
      <c r="P106" s="143"/>
      <c r="Q106" s="141"/>
      <c r="R106" s="142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</row>
    <row r="107" spans="1:39" ht="27.75" thickTop="1" thickBot="1" x14ac:dyDescent="0.4">
      <c r="A107" s="144" t="s">
        <v>55</v>
      </c>
      <c r="B107" s="157" t="s">
        <v>56</v>
      </c>
      <c r="C107" s="158" t="s">
        <v>57</v>
      </c>
      <c r="D107" s="159" t="s">
        <v>48</v>
      </c>
      <c r="E107" s="160">
        <v>76</v>
      </c>
      <c r="F107" s="161">
        <v>1</v>
      </c>
      <c r="G107" s="162">
        <v>1</v>
      </c>
      <c r="H107" s="161">
        <v>1</v>
      </c>
      <c r="I107" s="162">
        <v>1</v>
      </c>
      <c r="J107" s="161">
        <v>1</v>
      </c>
      <c r="K107" s="162">
        <v>1</v>
      </c>
      <c r="L107" s="161">
        <v>1</v>
      </c>
      <c r="M107" s="163"/>
      <c r="N107" s="154">
        <f>SUM(F107:L107)</f>
        <v>7</v>
      </c>
      <c r="O107" s="155">
        <f>E107*N107</f>
        <v>532</v>
      </c>
      <c r="P107" s="156"/>
      <c r="Q107" s="154">
        <v>30</v>
      </c>
      <c r="R107" s="155">
        <f>E107*Q107</f>
        <v>2280</v>
      </c>
      <c r="T107" s="247"/>
      <c r="U107" s="247"/>
      <c r="V107" s="247"/>
      <c r="W107" s="247"/>
      <c r="X107" s="247"/>
    </row>
    <row r="108" spans="1:39" ht="17.25" thickTop="1" x14ac:dyDescent="0.3"/>
    <row r="109" spans="1:39" ht="17.25" thickBot="1" x14ac:dyDescent="0.35"/>
    <row r="110" spans="1:39" ht="32.25" thickTop="1" x14ac:dyDescent="0.35">
      <c r="A110" s="120">
        <v>5</v>
      </c>
      <c r="B110" s="121" t="s">
        <v>9</v>
      </c>
      <c r="C110" s="187" t="s">
        <v>58</v>
      </c>
      <c r="D110" s="187"/>
      <c r="E110" s="187"/>
      <c r="F110" s="187"/>
      <c r="G110" s="187"/>
      <c r="H110" s="187"/>
      <c r="I110" s="187"/>
      <c r="J110" s="187"/>
      <c r="K110" s="187"/>
      <c r="L110" s="187"/>
      <c r="M110" s="122"/>
      <c r="N110" s="188" t="s">
        <v>11</v>
      </c>
      <c r="O110" s="190" t="s">
        <v>12</v>
      </c>
      <c r="P110" s="123"/>
      <c r="Q110" s="188" t="s">
        <v>13</v>
      </c>
      <c r="R110" s="190" t="s">
        <v>14</v>
      </c>
    </row>
    <row r="111" spans="1:39" ht="18" x14ac:dyDescent="0.3">
      <c r="A111" s="124"/>
      <c r="B111" s="125" t="s">
        <v>15</v>
      </c>
      <c r="C111" s="39" t="s">
        <v>16</v>
      </c>
      <c r="D111" s="40" t="s">
        <v>17</v>
      </c>
      <c r="E111" s="41" t="s">
        <v>18</v>
      </c>
      <c r="F111" s="42" t="s">
        <v>0</v>
      </c>
      <c r="G111" s="43" t="s">
        <v>1</v>
      </c>
      <c r="H111" s="42" t="s">
        <v>2</v>
      </c>
      <c r="I111" s="43" t="s">
        <v>3</v>
      </c>
      <c r="J111" s="42" t="s">
        <v>4</v>
      </c>
      <c r="K111" s="43" t="s">
        <v>5</v>
      </c>
      <c r="L111" s="42" t="s">
        <v>6</v>
      </c>
      <c r="M111" s="44"/>
      <c r="N111" s="189"/>
      <c r="O111" s="191"/>
      <c r="P111" s="45"/>
      <c r="Q111" s="189"/>
      <c r="R111" s="191"/>
      <c r="S111" s="107"/>
      <c r="T111" s="107"/>
      <c r="U111" s="107"/>
      <c r="V111" s="107"/>
      <c r="W111" s="107"/>
      <c r="X111" s="107"/>
    </row>
    <row r="112" spans="1:39" ht="5.25" customHeight="1" thickBot="1" x14ac:dyDescent="0.35">
      <c r="A112" s="133"/>
      <c r="B112" s="134"/>
      <c r="C112" s="135"/>
      <c r="D112" s="136"/>
      <c r="E112" s="137"/>
      <c r="F112" s="138"/>
      <c r="G112" s="139"/>
      <c r="H112" s="138"/>
      <c r="I112" s="139"/>
      <c r="J112" s="138"/>
      <c r="K112" s="139"/>
      <c r="L112" s="138"/>
      <c r="M112" s="140"/>
      <c r="N112" s="141"/>
      <c r="O112" s="142"/>
      <c r="P112" s="143"/>
      <c r="Q112" s="141"/>
      <c r="R112" s="142"/>
    </row>
    <row r="113" spans="1:39" ht="27.75" thickTop="1" thickBot="1" x14ac:dyDescent="0.4">
      <c r="A113" s="144" t="s">
        <v>59</v>
      </c>
      <c r="B113" s="157" t="s">
        <v>22</v>
      </c>
      <c r="C113" s="240" t="s">
        <v>79</v>
      </c>
      <c r="D113" s="241"/>
      <c r="E113" s="242"/>
      <c r="F113" s="243"/>
      <c r="G113" s="243"/>
      <c r="H113" s="243"/>
      <c r="I113" s="243"/>
      <c r="J113" s="243"/>
      <c r="K113" s="243"/>
      <c r="L113" s="243"/>
      <c r="M113" s="243"/>
      <c r="N113" s="244">
        <f>SUM(F113:L113)</f>
        <v>0</v>
      </c>
      <c r="O113" s="245">
        <f>E113*N113</f>
        <v>0</v>
      </c>
      <c r="P113" s="246"/>
      <c r="Q113" s="244">
        <v>0</v>
      </c>
      <c r="R113" s="245">
        <f>E113*Q113</f>
        <v>0</v>
      </c>
      <c r="T113" s="220"/>
      <c r="U113" s="220"/>
      <c r="V113" s="220"/>
      <c r="W113" s="220"/>
      <c r="X113" s="220"/>
    </row>
    <row r="114" spans="1:39" ht="17.25" thickTop="1" x14ac:dyDescent="0.3"/>
    <row r="115" spans="1:39" ht="17.25" thickBot="1" x14ac:dyDescent="0.35"/>
    <row r="116" spans="1:39" ht="32.25" thickTop="1" x14ac:dyDescent="0.35">
      <c r="A116" s="120">
        <v>6.1</v>
      </c>
      <c r="B116" s="121" t="s">
        <v>9</v>
      </c>
      <c r="C116" s="187" t="s">
        <v>60</v>
      </c>
      <c r="D116" s="187"/>
      <c r="E116" s="187"/>
      <c r="F116" s="187"/>
      <c r="G116" s="187"/>
      <c r="H116" s="187"/>
      <c r="I116" s="187"/>
      <c r="J116" s="187"/>
      <c r="K116" s="187"/>
      <c r="L116" s="187"/>
      <c r="M116" s="122"/>
      <c r="N116" s="188" t="s">
        <v>11</v>
      </c>
      <c r="O116" s="190" t="s">
        <v>12</v>
      </c>
      <c r="P116" s="123"/>
      <c r="Q116" s="188" t="s">
        <v>13</v>
      </c>
      <c r="R116" s="190" t="s">
        <v>14</v>
      </c>
    </row>
    <row r="117" spans="1:39" x14ac:dyDescent="0.3">
      <c r="A117" s="128"/>
      <c r="B117" s="125" t="s">
        <v>15</v>
      </c>
      <c r="C117" s="39" t="s">
        <v>16</v>
      </c>
      <c r="D117" s="40" t="s">
        <v>17</v>
      </c>
      <c r="E117" s="41" t="s">
        <v>18</v>
      </c>
      <c r="F117" s="42" t="s">
        <v>0</v>
      </c>
      <c r="G117" s="43" t="s">
        <v>1</v>
      </c>
      <c r="H117" s="42" t="s">
        <v>2</v>
      </c>
      <c r="I117" s="43" t="s">
        <v>3</v>
      </c>
      <c r="J117" s="42" t="s">
        <v>4</v>
      </c>
      <c r="K117" s="43" t="s">
        <v>5</v>
      </c>
      <c r="L117" s="42" t="s">
        <v>6</v>
      </c>
      <c r="M117" s="44"/>
      <c r="N117" s="189"/>
      <c r="O117" s="191"/>
      <c r="P117" s="45"/>
      <c r="Q117" s="189"/>
      <c r="R117" s="191"/>
    </row>
    <row r="118" spans="1:39" ht="9" customHeight="1" thickBot="1" x14ac:dyDescent="0.35">
      <c r="A118" s="165"/>
      <c r="B118" s="134"/>
      <c r="C118" s="135"/>
      <c r="D118" s="136"/>
      <c r="E118" s="137"/>
      <c r="F118" s="138"/>
      <c r="G118" s="139"/>
      <c r="H118" s="138"/>
      <c r="I118" s="139"/>
      <c r="J118" s="138"/>
      <c r="K118" s="139"/>
      <c r="L118" s="138"/>
      <c r="M118" s="140"/>
      <c r="N118" s="141"/>
      <c r="O118" s="142"/>
      <c r="P118" s="143"/>
      <c r="Q118" s="141"/>
      <c r="R118" s="142"/>
    </row>
    <row r="119" spans="1:39" ht="27.75" thickTop="1" thickBot="1" x14ac:dyDescent="0.4">
      <c r="A119" s="144" t="s">
        <v>61</v>
      </c>
      <c r="B119" s="157" t="s">
        <v>22</v>
      </c>
      <c r="C119" s="240" t="s">
        <v>79</v>
      </c>
      <c r="D119" s="241"/>
      <c r="E119" s="242"/>
      <c r="F119" s="243"/>
      <c r="G119" s="243"/>
      <c r="H119" s="243"/>
      <c r="I119" s="243"/>
      <c r="J119" s="243"/>
      <c r="K119" s="243"/>
      <c r="L119" s="243"/>
      <c r="M119" s="243"/>
      <c r="N119" s="244">
        <f>SUM(F119:L119)</f>
        <v>0</v>
      </c>
      <c r="O119" s="245">
        <f>E119*N119</f>
        <v>0</v>
      </c>
      <c r="P119" s="246"/>
      <c r="Q119" s="244">
        <v>0</v>
      </c>
      <c r="R119" s="245">
        <f>E119*Q119</f>
        <v>0</v>
      </c>
    </row>
    <row r="120" spans="1:39" ht="17.25" thickTop="1" x14ac:dyDescent="0.3"/>
    <row r="121" spans="1:39" s="12" customFormat="1" ht="17.25" thickBot="1" x14ac:dyDescent="0.35">
      <c r="A121" s="1"/>
      <c r="B121" s="2"/>
      <c r="C121" s="3"/>
      <c r="D121" s="4"/>
      <c r="E121" s="5"/>
      <c r="F121" s="24"/>
      <c r="G121" s="25"/>
      <c r="H121" s="24"/>
      <c r="I121" s="25"/>
      <c r="J121" s="24"/>
      <c r="K121" s="25"/>
      <c r="L121" s="24"/>
      <c r="M121" s="26"/>
      <c r="N121" s="9"/>
      <c r="O121" s="10"/>
      <c r="P121" s="11"/>
      <c r="Q121" s="9"/>
      <c r="R121" s="10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</row>
    <row r="122" spans="1:39" s="12" customFormat="1" ht="32.25" thickTop="1" x14ac:dyDescent="0.35">
      <c r="A122" s="120">
        <v>6.2</v>
      </c>
      <c r="B122" s="121" t="s">
        <v>9</v>
      </c>
      <c r="C122" s="187" t="s">
        <v>62</v>
      </c>
      <c r="D122" s="187"/>
      <c r="E122" s="187"/>
      <c r="F122" s="187"/>
      <c r="G122" s="187"/>
      <c r="H122" s="187"/>
      <c r="I122" s="187"/>
      <c r="J122" s="187"/>
      <c r="K122" s="187"/>
      <c r="L122" s="187"/>
      <c r="M122" s="122"/>
      <c r="N122" s="188" t="s">
        <v>11</v>
      </c>
      <c r="O122" s="190" t="s">
        <v>12</v>
      </c>
      <c r="P122" s="123"/>
      <c r="Q122" s="188" t="s">
        <v>13</v>
      </c>
      <c r="R122" s="190" t="s">
        <v>14</v>
      </c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</row>
    <row r="123" spans="1:39" s="12" customFormat="1" x14ac:dyDescent="0.3">
      <c r="A123" s="128"/>
      <c r="B123" s="125" t="s">
        <v>15</v>
      </c>
      <c r="C123" s="39" t="s">
        <v>16</v>
      </c>
      <c r="D123" s="40" t="s">
        <v>17</v>
      </c>
      <c r="E123" s="41" t="s">
        <v>18</v>
      </c>
      <c r="F123" s="42" t="s">
        <v>0</v>
      </c>
      <c r="G123" s="43" t="s">
        <v>1</v>
      </c>
      <c r="H123" s="42" t="s">
        <v>2</v>
      </c>
      <c r="I123" s="43" t="s">
        <v>3</v>
      </c>
      <c r="J123" s="42" t="s">
        <v>4</v>
      </c>
      <c r="K123" s="43" t="s">
        <v>5</v>
      </c>
      <c r="L123" s="42" t="s">
        <v>6</v>
      </c>
      <c r="M123" s="44"/>
      <c r="N123" s="189"/>
      <c r="O123" s="191"/>
      <c r="P123" s="45"/>
      <c r="Q123" s="189"/>
      <c r="R123" s="191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</row>
    <row r="124" spans="1:39" s="12" customFormat="1" ht="9" customHeight="1" thickBot="1" x14ac:dyDescent="0.35">
      <c r="A124" s="165"/>
      <c r="B124" s="134"/>
      <c r="C124" s="135"/>
      <c r="D124" s="136"/>
      <c r="E124" s="137"/>
      <c r="F124" s="138"/>
      <c r="G124" s="139"/>
      <c r="H124" s="138"/>
      <c r="I124" s="139"/>
      <c r="J124" s="138"/>
      <c r="K124" s="139"/>
      <c r="L124" s="138"/>
      <c r="M124" s="140"/>
      <c r="N124" s="141"/>
      <c r="O124" s="142"/>
      <c r="P124" s="143"/>
      <c r="Q124" s="141"/>
      <c r="R124" s="142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</row>
    <row r="125" spans="1:39" s="12" customFormat="1" ht="27.75" thickTop="1" thickBot="1" x14ac:dyDescent="0.4">
      <c r="A125" s="144" t="s">
        <v>63</v>
      </c>
      <c r="B125" s="157" t="s">
        <v>22</v>
      </c>
      <c r="C125" s="240" t="s">
        <v>79</v>
      </c>
      <c r="D125" s="241"/>
      <c r="E125" s="242"/>
      <c r="F125" s="243"/>
      <c r="G125" s="243"/>
      <c r="H125" s="243"/>
      <c r="I125" s="243"/>
      <c r="J125" s="243"/>
      <c r="K125" s="243"/>
      <c r="L125" s="243"/>
      <c r="M125" s="243"/>
      <c r="N125" s="244">
        <f>SUM(F125:L125)</f>
        <v>0</v>
      </c>
      <c r="O125" s="245">
        <f>E125*N125</f>
        <v>0</v>
      </c>
      <c r="P125" s="246"/>
      <c r="Q125" s="244">
        <v>0</v>
      </c>
      <c r="R125" s="245">
        <f>E125*Q125</f>
        <v>0</v>
      </c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</row>
    <row r="126" spans="1:39" s="12" customFormat="1" ht="18" customHeight="1" thickTop="1" x14ac:dyDescent="0.3">
      <c r="A126" s="1"/>
      <c r="B126" s="2"/>
      <c r="C126" s="3"/>
      <c r="D126" s="4"/>
      <c r="E126" s="5"/>
      <c r="F126" s="24"/>
      <c r="G126" s="25"/>
      <c r="H126" s="24"/>
      <c r="I126" s="25"/>
      <c r="J126" s="24"/>
      <c r="K126" s="25"/>
      <c r="L126" s="24"/>
      <c r="M126" s="26"/>
      <c r="N126" s="9"/>
      <c r="O126" s="10"/>
      <c r="P126" s="11"/>
      <c r="Q126" s="9"/>
      <c r="R126" s="10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</row>
    <row r="127" spans="1:39" s="12" customFormat="1" ht="17.25" thickBot="1" x14ac:dyDescent="0.35">
      <c r="A127" s="1"/>
      <c r="B127" s="2"/>
      <c r="C127" s="3"/>
      <c r="D127" s="4"/>
      <c r="E127" s="5"/>
      <c r="F127" s="24"/>
      <c r="G127" s="25"/>
      <c r="H127" s="24"/>
      <c r="I127" s="25"/>
      <c r="J127" s="24"/>
      <c r="K127" s="25"/>
      <c r="L127" s="24"/>
      <c r="M127" s="26"/>
      <c r="N127" s="9"/>
      <c r="O127" s="10"/>
      <c r="P127" s="11"/>
      <c r="Q127" s="9"/>
      <c r="R127" s="10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</row>
    <row r="128" spans="1:39" s="12" customFormat="1" ht="32.25" thickTop="1" x14ac:dyDescent="0.35">
      <c r="A128" s="120">
        <v>7</v>
      </c>
      <c r="B128" s="121" t="s">
        <v>9</v>
      </c>
      <c r="C128" s="187" t="s">
        <v>64</v>
      </c>
      <c r="D128" s="187"/>
      <c r="E128" s="187"/>
      <c r="F128" s="187"/>
      <c r="G128" s="187"/>
      <c r="H128" s="187"/>
      <c r="I128" s="187"/>
      <c r="J128" s="187"/>
      <c r="K128" s="187"/>
      <c r="L128" s="187"/>
      <c r="M128" s="122"/>
      <c r="N128" s="188" t="s">
        <v>11</v>
      </c>
      <c r="O128" s="190" t="s">
        <v>12</v>
      </c>
      <c r="P128" s="123"/>
      <c r="Q128" s="188" t="s">
        <v>13</v>
      </c>
      <c r="R128" s="190" t="s">
        <v>14</v>
      </c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</row>
    <row r="129" spans="1:39" s="12" customFormat="1" ht="18" x14ac:dyDescent="0.3">
      <c r="A129" s="124"/>
      <c r="B129" s="125" t="s">
        <v>15</v>
      </c>
      <c r="C129" s="39" t="s">
        <v>16</v>
      </c>
      <c r="D129" s="40" t="s">
        <v>17</v>
      </c>
      <c r="E129" s="41" t="s">
        <v>18</v>
      </c>
      <c r="F129" s="42" t="s">
        <v>0</v>
      </c>
      <c r="G129" s="43" t="s">
        <v>1</v>
      </c>
      <c r="H129" s="42" t="s">
        <v>2</v>
      </c>
      <c r="I129" s="43" t="s">
        <v>3</v>
      </c>
      <c r="J129" s="42" t="s">
        <v>4</v>
      </c>
      <c r="K129" s="43" t="s">
        <v>5</v>
      </c>
      <c r="L129" s="42" t="s">
        <v>6</v>
      </c>
      <c r="M129" s="44"/>
      <c r="N129" s="189"/>
      <c r="O129" s="191"/>
      <c r="P129" s="45"/>
      <c r="Q129" s="189"/>
      <c r="R129" s="191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</row>
    <row r="130" spans="1:39" s="12" customFormat="1" ht="9" customHeight="1" thickBot="1" x14ac:dyDescent="0.35">
      <c r="A130" s="166"/>
      <c r="B130" s="167"/>
      <c r="C130" s="158"/>
      <c r="D130" s="159"/>
      <c r="E130" s="160"/>
      <c r="F130" s="168"/>
      <c r="G130" s="169"/>
      <c r="H130" s="168"/>
      <c r="I130" s="169"/>
      <c r="J130" s="168"/>
      <c r="K130" s="169"/>
      <c r="L130" s="168"/>
      <c r="M130" s="170"/>
      <c r="N130" s="171"/>
      <c r="O130" s="172"/>
      <c r="P130" s="156"/>
      <c r="Q130" s="171"/>
      <c r="R130" s="172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</row>
    <row r="131" spans="1:39" s="12" customFormat="1" ht="27.75" thickTop="1" thickBot="1" x14ac:dyDescent="0.4">
      <c r="A131" s="144" t="s">
        <v>65</v>
      </c>
      <c r="B131" s="157" t="s">
        <v>22</v>
      </c>
      <c r="C131" s="240" t="s">
        <v>79</v>
      </c>
      <c r="D131" s="241"/>
      <c r="E131" s="242"/>
      <c r="F131" s="243"/>
      <c r="G131" s="243"/>
      <c r="H131" s="243"/>
      <c r="I131" s="243"/>
      <c r="J131" s="243"/>
      <c r="K131" s="243"/>
      <c r="L131" s="243"/>
      <c r="M131" s="243"/>
      <c r="N131" s="244">
        <f>SUM(F131:L131)</f>
        <v>0</v>
      </c>
      <c r="O131" s="245">
        <f>E131*N131</f>
        <v>0</v>
      </c>
      <c r="P131" s="246"/>
      <c r="Q131" s="244">
        <v>0</v>
      </c>
      <c r="R131" s="245">
        <f>E131*Q131</f>
        <v>0</v>
      </c>
      <c r="T131" s="249"/>
      <c r="U131" s="249"/>
      <c r="V131" s="249"/>
      <c r="W131" s="249"/>
      <c r="X131" s="249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</row>
    <row r="132" spans="1:39" s="12" customFormat="1" ht="17.25" thickTop="1" x14ac:dyDescent="0.3">
      <c r="A132" s="1"/>
      <c r="B132" s="2"/>
      <c r="C132" s="3"/>
      <c r="D132" s="4"/>
      <c r="E132" s="5"/>
      <c r="F132" s="24"/>
      <c r="G132" s="25"/>
      <c r="H132" s="24"/>
      <c r="I132" s="25"/>
      <c r="J132" s="24"/>
      <c r="K132" s="25"/>
      <c r="L132" s="24"/>
      <c r="M132" s="26"/>
      <c r="N132" s="9"/>
      <c r="O132" s="10"/>
      <c r="P132" s="11"/>
      <c r="Q132" s="9"/>
      <c r="R132" s="10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</row>
    <row r="133" spans="1:39" s="12" customFormat="1" ht="17.25" thickBot="1" x14ac:dyDescent="0.35">
      <c r="A133" s="1"/>
      <c r="B133" s="2"/>
      <c r="C133" s="3"/>
      <c r="D133" s="4"/>
      <c r="E133" s="5"/>
      <c r="F133" s="24"/>
      <c r="G133" s="25"/>
      <c r="H133" s="24"/>
      <c r="I133" s="25"/>
      <c r="J133" s="24"/>
      <c r="K133" s="25"/>
      <c r="L133" s="24"/>
      <c r="M133" s="26"/>
      <c r="N133" s="9"/>
      <c r="O133" s="10"/>
      <c r="P133" s="11"/>
      <c r="Q133" s="9"/>
      <c r="R133" s="10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</row>
    <row r="134" spans="1:39" s="12" customFormat="1" ht="32.25" thickTop="1" x14ac:dyDescent="0.35">
      <c r="A134" s="120">
        <v>8</v>
      </c>
      <c r="B134" s="121" t="s">
        <v>9</v>
      </c>
      <c r="C134" s="187" t="s">
        <v>66</v>
      </c>
      <c r="D134" s="187"/>
      <c r="E134" s="187"/>
      <c r="F134" s="187"/>
      <c r="G134" s="187"/>
      <c r="H134" s="187"/>
      <c r="I134" s="187"/>
      <c r="J134" s="187"/>
      <c r="K134" s="187"/>
      <c r="L134" s="187"/>
      <c r="M134" s="122"/>
      <c r="N134" s="188" t="s">
        <v>11</v>
      </c>
      <c r="O134" s="190" t="s">
        <v>12</v>
      </c>
      <c r="P134" s="123"/>
      <c r="Q134" s="188" t="s">
        <v>13</v>
      </c>
      <c r="R134" s="190" t="s">
        <v>14</v>
      </c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</row>
    <row r="135" spans="1:39" s="12" customFormat="1" ht="18" x14ac:dyDescent="0.3">
      <c r="A135" s="124"/>
      <c r="B135" s="125" t="s">
        <v>15</v>
      </c>
      <c r="C135" s="39" t="s">
        <v>16</v>
      </c>
      <c r="D135" s="40" t="s">
        <v>17</v>
      </c>
      <c r="E135" s="41" t="s">
        <v>18</v>
      </c>
      <c r="F135" s="42" t="s">
        <v>0</v>
      </c>
      <c r="G135" s="43" t="s">
        <v>1</v>
      </c>
      <c r="H135" s="42" t="s">
        <v>2</v>
      </c>
      <c r="I135" s="43" t="s">
        <v>3</v>
      </c>
      <c r="J135" s="42" t="s">
        <v>4</v>
      </c>
      <c r="K135" s="43" t="s">
        <v>5</v>
      </c>
      <c r="L135" s="42" t="s">
        <v>6</v>
      </c>
      <c r="M135" s="44"/>
      <c r="N135" s="189"/>
      <c r="O135" s="191"/>
      <c r="P135" s="45"/>
      <c r="Q135" s="189"/>
      <c r="R135" s="191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</row>
    <row r="136" spans="1:39" s="12" customFormat="1" ht="9" customHeight="1" thickBot="1" x14ac:dyDescent="0.35">
      <c r="A136" s="133"/>
      <c r="B136" s="134"/>
      <c r="C136" s="135"/>
      <c r="D136" s="136"/>
      <c r="E136" s="137"/>
      <c r="F136" s="138"/>
      <c r="G136" s="139"/>
      <c r="H136" s="138"/>
      <c r="I136" s="139"/>
      <c r="J136" s="138"/>
      <c r="K136" s="139"/>
      <c r="L136" s="138"/>
      <c r="M136" s="140"/>
      <c r="N136" s="141"/>
      <c r="O136" s="142"/>
      <c r="P136" s="143"/>
      <c r="Q136" s="141"/>
      <c r="R136" s="142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</row>
    <row r="137" spans="1:39" s="12" customFormat="1" ht="27.75" thickTop="1" thickBot="1" x14ac:dyDescent="0.4">
      <c r="A137" s="144" t="s">
        <v>67</v>
      </c>
      <c r="B137" s="157" t="s">
        <v>22</v>
      </c>
      <c r="C137" s="240" t="s">
        <v>79</v>
      </c>
      <c r="D137" s="241"/>
      <c r="E137" s="242"/>
      <c r="F137" s="243"/>
      <c r="G137" s="243"/>
      <c r="H137" s="243"/>
      <c r="I137" s="243"/>
      <c r="J137" s="243"/>
      <c r="K137" s="243"/>
      <c r="L137" s="243"/>
      <c r="M137" s="243"/>
      <c r="N137" s="244">
        <f>SUM(F137:L137)</f>
        <v>0</v>
      </c>
      <c r="O137" s="245">
        <f>E137*N137</f>
        <v>0</v>
      </c>
      <c r="P137" s="246"/>
      <c r="Q137" s="244">
        <v>0</v>
      </c>
      <c r="R137" s="245">
        <f>E137*Q137</f>
        <v>0</v>
      </c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</row>
    <row r="138" spans="1:39" s="12" customFormat="1" ht="17.25" thickTop="1" x14ac:dyDescent="0.3">
      <c r="A138" s="1"/>
      <c r="B138" s="2"/>
      <c r="C138" s="3"/>
      <c r="D138" s="4"/>
      <c r="E138" s="5"/>
      <c r="F138" s="24"/>
      <c r="G138" s="25"/>
      <c r="H138" s="24"/>
      <c r="I138" s="25"/>
      <c r="J138" s="24"/>
      <c r="K138" s="25"/>
      <c r="L138" s="24"/>
      <c r="M138" s="26"/>
      <c r="N138" s="9"/>
      <c r="O138" s="10"/>
      <c r="P138" s="11"/>
      <c r="Q138" s="9"/>
      <c r="R138" s="10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</row>
    <row r="139" spans="1:39" s="12" customFormat="1" ht="17.25" thickBot="1" x14ac:dyDescent="0.35">
      <c r="A139" s="1"/>
      <c r="B139" s="2"/>
      <c r="C139" s="3"/>
      <c r="D139" s="4"/>
      <c r="E139" s="5"/>
      <c r="F139" s="24"/>
      <c r="G139" s="25"/>
      <c r="H139" s="24"/>
      <c r="I139" s="25"/>
      <c r="J139" s="24"/>
      <c r="K139" s="25"/>
      <c r="L139" s="24"/>
      <c r="M139" s="26"/>
      <c r="N139" s="9"/>
      <c r="O139" s="10"/>
      <c r="P139" s="11"/>
      <c r="Q139" s="9"/>
      <c r="R139" s="10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</row>
    <row r="140" spans="1:39" s="12" customFormat="1" ht="32.25" thickTop="1" x14ac:dyDescent="0.35">
      <c r="A140" s="120">
        <v>9</v>
      </c>
      <c r="B140" s="121" t="s">
        <v>9</v>
      </c>
      <c r="C140" s="187" t="s">
        <v>68</v>
      </c>
      <c r="D140" s="187"/>
      <c r="E140" s="187"/>
      <c r="F140" s="187"/>
      <c r="G140" s="187"/>
      <c r="H140" s="187"/>
      <c r="I140" s="187"/>
      <c r="J140" s="187"/>
      <c r="K140" s="187"/>
      <c r="L140" s="187"/>
      <c r="M140" s="122"/>
      <c r="N140" s="188" t="s">
        <v>11</v>
      </c>
      <c r="O140" s="190" t="s">
        <v>12</v>
      </c>
      <c r="P140" s="123"/>
      <c r="Q140" s="188" t="s">
        <v>13</v>
      </c>
      <c r="R140" s="190" t="s">
        <v>14</v>
      </c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</row>
    <row r="141" spans="1:39" ht="18" x14ac:dyDescent="0.3">
      <c r="A141" s="124"/>
      <c r="B141" s="125" t="s">
        <v>15</v>
      </c>
      <c r="C141" s="39" t="s">
        <v>16</v>
      </c>
      <c r="D141" s="40" t="s">
        <v>17</v>
      </c>
      <c r="E141" s="41" t="s">
        <v>18</v>
      </c>
      <c r="F141" s="42" t="s">
        <v>0</v>
      </c>
      <c r="G141" s="43" t="s">
        <v>1</v>
      </c>
      <c r="H141" s="42" t="s">
        <v>2</v>
      </c>
      <c r="I141" s="43" t="s">
        <v>3</v>
      </c>
      <c r="J141" s="42" t="s">
        <v>4</v>
      </c>
      <c r="K141" s="43" t="s">
        <v>5</v>
      </c>
      <c r="L141" s="42" t="s">
        <v>6</v>
      </c>
      <c r="M141" s="44"/>
      <c r="N141" s="189"/>
      <c r="O141" s="191"/>
      <c r="P141" s="45"/>
      <c r="Q141" s="189"/>
      <c r="R141" s="191"/>
    </row>
    <row r="142" spans="1:39" ht="18.75" thickBot="1" x14ac:dyDescent="0.35">
      <c r="A142" s="133"/>
      <c r="B142" s="134"/>
      <c r="C142" s="135"/>
      <c r="D142" s="136"/>
      <c r="E142" s="137"/>
      <c r="F142" s="138"/>
      <c r="G142" s="139"/>
      <c r="H142" s="138"/>
      <c r="I142" s="139"/>
      <c r="J142" s="138"/>
      <c r="K142" s="139"/>
      <c r="L142" s="138"/>
      <c r="M142" s="140"/>
      <c r="N142" s="141"/>
      <c r="O142" s="142"/>
      <c r="P142" s="143"/>
      <c r="Q142" s="141"/>
      <c r="R142" s="142"/>
    </row>
    <row r="143" spans="1:39" ht="27.75" thickTop="1" thickBot="1" x14ac:dyDescent="0.4">
      <c r="A143" s="144" t="s">
        <v>69</v>
      </c>
      <c r="B143" s="157" t="s">
        <v>22</v>
      </c>
      <c r="C143" s="240" t="s">
        <v>79</v>
      </c>
      <c r="D143" s="241"/>
      <c r="E143" s="242"/>
      <c r="F143" s="243"/>
      <c r="G143" s="243"/>
      <c r="H143" s="243"/>
      <c r="I143" s="243"/>
      <c r="J143" s="243"/>
      <c r="K143" s="243"/>
      <c r="L143" s="243"/>
      <c r="M143" s="243"/>
      <c r="N143" s="244">
        <f>SUM(F143:L143)</f>
        <v>0</v>
      </c>
      <c r="O143" s="245">
        <f>E143*N143</f>
        <v>0</v>
      </c>
      <c r="P143" s="246"/>
      <c r="Q143" s="244">
        <v>0</v>
      </c>
      <c r="R143" s="245">
        <f>E143*Q143</f>
        <v>0</v>
      </c>
    </row>
    <row r="144" spans="1:39" ht="17.25" thickTop="1" x14ac:dyDescent="0.3"/>
    <row r="145" spans="1:39" ht="17.25" thickBot="1" x14ac:dyDescent="0.35"/>
    <row r="146" spans="1:39" ht="32.25" thickTop="1" x14ac:dyDescent="0.35">
      <c r="A146" s="120">
        <v>10</v>
      </c>
      <c r="B146" s="121" t="s">
        <v>9</v>
      </c>
      <c r="C146" s="187" t="s">
        <v>70</v>
      </c>
      <c r="D146" s="187"/>
      <c r="E146" s="187"/>
      <c r="F146" s="187"/>
      <c r="G146" s="187"/>
      <c r="H146" s="187"/>
      <c r="I146" s="187"/>
      <c r="J146" s="187"/>
      <c r="K146" s="187"/>
      <c r="L146" s="187"/>
      <c r="M146" s="122"/>
      <c r="N146" s="188" t="s">
        <v>11</v>
      </c>
      <c r="O146" s="190" t="s">
        <v>12</v>
      </c>
      <c r="P146" s="123"/>
      <c r="Q146" s="188" t="s">
        <v>13</v>
      </c>
      <c r="R146" s="190" t="s">
        <v>14</v>
      </c>
    </row>
    <row r="147" spans="1:39" s="12" customFormat="1" ht="18" x14ac:dyDescent="0.3">
      <c r="A147" s="124"/>
      <c r="B147" s="125" t="s">
        <v>15</v>
      </c>
      <c r="C147" s="39" t="s">
        <v>16</v>
      </c>
      <c r="D147" s="40" t="s">
        <v>17</v>
      </c>
      <c r="E147" s="41" t="s">
        <v>18</v>
      </c>
      <c r="F147" s="42" t="s">
        <v>0</v>
      </c>
      <c r="G147" s="43" t="s">
        <v>1</v>
      </c>
      <c r="H147" s="42" t="s">
        <v>2</v>
      </c>
      <c r="I147" s="43" t="s">
        <v>3</v>
      </c>
      <c r="J147" s="42" t="s">
        <v>4</v>
      </c>
      <c r="K147" s="43" t="s">
        <v>5</v>
      </c>
      <c r="L147" s="42" t="s">
        <v>6</v>
      </c>
      <c r="M147" s="44"/>
      <c r="N147" s="189"/>
      <c r="O147" s="191"/>
      <c r="P147" s="45"/>
      <c r="Q147" s="189"/>
      <c r="R147" s="191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</row>
    <row r="148" spans="1:39" s="12" customFormat="1" ht="9.75" customHeight="1" thickBot="1" x14ac:dyDescent="0.35">
      <c r="A148" s="133"/>
      <c r="B148" s="134"/>
      <c r="C148" s="135"/>
      <c r="D148" s="136"/>
      <c r="E148" s="137"/>
      <c r="F148" s="138"/>
      <c r="G148" s="139"/>
      <c r="H148" s="138"/>
      <c r="I148" s="139"/>
      <c r="J148" s="138"/>
      <c r="K148" s="139"/>
      <c r="L148" s="138"/>
      <c r="M148" s="140"/>
      <c r="N148" s="141"/>
      <c r="O148" s="142"/>
      <c r="P148" s="143"/>
      <c r="Q148" s="141"/>
      <c r="R148" s="142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</row>
    <row r="149" spans="1:39" s="12" customFormat="1" ht="27.75" thickTop="1" thickBot="1" x14ac:dyDescent="0.4">
      <c r="A149" s="144" t="s">
        <v>71</v>
      </c>
      <c r="B149" s="157" t="s">
        <v>22</v>
      </c>
      <c r="C149" s="240" t="s">
        <v>79</v>
      </c>
      <c r="D149" s="241"/>
      <c r="E149" s="242"/>
      <c r="F149" s="243"/>
      <c r="G149" s="243"/>
      <c r="H149" s="243"/>
      <c r="I149" s="243"/>
      <c r="J149" s="243"/>
      <c r="K149" s="243"/>
      <c r="L149" s="243"/>
      <c r="M149" s="243"/>
      <c r="N149" s="244">
        <f>SUM(F149:L149)</f>
        <v>0</v>
      </c>
      <c r="O149" s="245">
        <f>E149*N149</f>
        <v>0</v>
      </c>
      <c r="P149" s="246"/>
      <c r="Q149" s="244">
        <v>0</v>
      </c>
      <c r="R149" s="245">
        <f>E149*Q149</f>
        <v>0</v>
      </c>
      <c r="T149" s="90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</row>
    <row r="150" spans="1:39" s="12" customFormat="1" ht="17.25" thickTop="1" x14ac:dyDescent="0.3">
      <c r="A150" s="1"/>
      <c r="B150" s="2"/>
      <c r="C150" s="3"/>
      <c r="D150" s="4"/>
      <c r="E150" s="5"/>
      <c r="F150" s="24"/>
      <c r="G150" s="25"/>
      <c r="H150" s="24"/>
      <c r="I150" s="25"/>
      <c r="J150" s="24"/>
      <c r="K150" s="25"/>
      <c r="L150" s="24"/>
      <c r="M150" s="26"/>
      <c r="N150" s="9"/>
      <c r="O150" s="10"/>
      <c r="P150" s="11"/>
      <c r="Q150" s="9"/>
      <c r="R150" s="10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</row>
    <row r="152" spans="1:39" ht="29.25" x14ac:dyDescent="0.3">
      <c r="A152" s="192" t="s">
        <v>72</v>
      </c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73"/>
      <c r="N152" s="174">
        <f>SUM(N89,N95,N101,N107,N119,N125,N113,N131,N137,N143,N149)</f>
        <v>21</v>
      </c>
      <c r="O152" s="175">
        <f>SUM(O89,O95,O101,O107,O119,O125,O113,O131,O137,O143,O149)</f>
        <v>1596</v>
      </c>
      <c r="P152" s="176"/>
      <c r="Q152" s="174">
        <f>SUM(Q89,Q95,Q101,Q107,Q119,Q125,Q113,Q131,Q137,Q143,Q149)</f>
        <v>86</v>
      </c>
      <c r="R152" s="175">
        <f>SUM(R89,R95,R101,R107,R119,R125,R113,R131,R137,R143,R149)</f>
        <v>6536</v>
      </c>
    </row>
    <row r="155" spans="1:39" ht="25.5" customHeight="1" x14ac:dyDescent="0.35">
      <c r="A155" s="184" t="s">
        <v>73</v>
      </c>
      <c r="B155" s="184"/>
      <c r="C155" s="184"/>
      <c r="D155" s="184"/>
      <c r="E155" s="184"/>
      <c r="F155" s="184"/>
      <c r="G155" s="184"/>
      <c r="H155" s="184"/>
      <c r="I155" s="184"/>
      <c r="J155" s="184"/>
      <c r="K155" s="184"/>
      <c r="L155" s="184"/>
      <c r="M155" s="177"/>
      <c r="N155" s="178">
        <f>SUM(N78,N152)</f>
        <v>30</v>
      </c>
      <c r="O155" s="179">
        <f>SUM(O78,O152)</f>
        <v>3228</v>
      </c>
      <c r="P155" s="180"/>
      <c r="Q155" s="178">
        <f>SUM(Q78,Q152)</f>
        <v>128</v>
      </c>
      <c r="R155" s="181">
        <f>SUM(R78,R152)</f>
        <v>14162</v>
      </c>
    </row>
    <row r="156" spans="1:39" ht="16.5" customHeight="1" x14ac:dyDescent="0.3">
      <c r="A156" s="184"/>
      <c r="B156" s="184"/>
      <c r="C156" s="184"/>
      <c r="D156" s="184"/>
      <c r="E156" s="184"/>
      <c r="F156" s="184"/>
      <c r="G156" s="184"/>
      <c r="H156" s="184"/>
      <c r="I156" s="184"/>
      <c r="J156" s="184"/>
      <c r="K156" s="184"/>
      <c r="L156" s="184"/>
      <c r="M156" s="182"/>
      <c r="N156" s="185" t="s">
        <v>74</v>
      </c>
      <c r="O156" s="186" t="s">
        <v>75</v>
      </c>
      <c r="P156" s="183"/>
      <c r="Q156" s="185" t="s">
        <v>76</v>
      </c>
      <c r="R156" s="186" t="s">
        <v>77</v>
      </c>
    </row>
    <row r="157" spans="1:39" ht="16.5" customHeight="1" x14ac:dyDescent="0.3">
      <c r="A157" s="184"/>
      <c r="B157" s="184"/>
      <c r="C157" s="184"/>
      <c r="D157" s="184"/>
      <c r="E157" s="184"/>
      <c r="F157" s="184"/>
      <c r="G157" s="184"/>
      <c r="H157" s="184"/>
      <c r="I157" s="184"/>
      <c r="J157" s="184"/>
      <c r="K157" s="184"/>
      <c r="L157" s="184"/>
      <c r="M157" s="182"/>
      <c r="N157" s="185"/>
      <c r="O157" s="186"/>
      <c r="P157" s="183"/>
      <c r="Q157" s="185"/>
      <c r="R157" s="186"/>
    </row>
    <row r="158" spans="1:39" ht="16.5" customHeight="1" x14ac:dyDescent="0.3">
      <c r="A158" s="184"/>
      <c r="B158" s="184"/>
      <c r="C158" s="184"/>
      <c r="D158" s="184"/>
      <c r="E158" s="184"/>
      <c r="F158" s="184"/>
      <c r="G158" s="184"/>
      <c r="H158" s="184"/>
      <c r="I158" s="184"/>
      <c r="J158" s="184"/>
      <c r="K158" s="184"/>
      <c r="L158" s="184"/>
      <c r="M158" s="182"/>
      <c r="N158" s="185"/>
      <c r="O158" s="186"/>
      <c r="P158" s="183"/>
      <c r="Q158" s="185"/>
      <c r="R158" s="186"/>
    </row>
  </sheetData>
  <autoFilter ref="A2:X150"/>
  <mergeCells count="124">
    <mergeCell ref="C6:L6"/>
    <mergeCell ref="N6:N7"/>
    <mergeCell ref="O6:O7"/>
    <mergeCell ref="Q6:Q7"/>
    <mergeCell ref="R6:R7"/>
    <mergeCell ref="A3:B3"/>
    <mergeCell ref="C3:O3"/>
    <mergeCell ref="T3:U3"/>
    <mergeCell ref="A4:B4"/>
    <mergeCell ref="C4:O4"/>
    <mergeCell ref="T4:U4"/>
    <mergeCell ref="C35:L35"/>
    <mergeCell ref="N35:N36"/>
    <mergeCell ref="O35:O36"/>
    <mergeCell ref="Q35:Q36"/>
    <mergeCell ref="R35:R36"/>
    <mergeCell ref="T37:X37"/>
    <mergeCell ref="C17:L17"/>
    <mergeCell ref="N17:N18"/>
    <mergeCell ref="O17:O18"/>
    <mergeCell ref="Q17:Q18"/>
    <mergeCell ref="R17:R18"/>
    <mergeCell ref="C26:L26"/>
    <mergeCell ref="N26:N27"/>
    <mergeCell ref="O26:O27"/>
    <mergeCell ref="Q26:Q27"/>
    <mergeCell ref="R26:R27"/>
    <mergeCell ref="C50:L50"/>
    <mergeCell ref="N50:N51"/>
    <mergeCell ref="O50:O51"/>
    <mergeCell ref="Q50:Q51"/>
    <mergeCell ref="R50:R51"/>
    <mergeCell ref="T39:X39"/>
    <mergeCell ref="C44:L44"/>
    <mergeCell ref="N44:N45"/>
    <mergeCell ref="O44:O45"/>
    <mergeCell ref="Q44:Q45"/>
    <mergeCell ref="R44:R45"/>
    <mergeCell ref="T63:X63"/>
    <mergeCell ref="T64:X64"/>
    <mergeCell ref="C66:L66"/>
    <mergeCell ref="N66:N67"/>
    <mergeCell ref="O66:O67"/>
    <mergeCell ref="Q66:Q67"/>
    <mergeCell ref="R66:R67"/>
    <mergeCell ref="T52:X52"/>
    <mergeCell ref="C61:L61"/>
    <mergeCell ref="N61:N62"/>
    <mergeCell ref="O61:O62"/>
    <mergeCell ref="Q61:Q62"/>
    <mergeCell ref="R61:R62"/>
    <mergeCell ref="A78:L78"/>
    <mergeCell ref="C82:L82"/>
    <mergeCell ref="N82:N83"/>
    <mergeCell ref="O82:O83"/>
    <mergeCell ref="Q82:Q83"/>
    <mergeCell ref="R82:R83"/>
    <mergeCell ref="T69:X69"/>
    <mergeCell ref="C72:L72"/>
    <mergeCell ref="N72:N73"/>
    <mergeCell ref="O72:O73"/>
    <mergeCell ref="Q72:Q73"/>
    <mergeCell ref="R72:R73"/>
    <mergeCell ref="C98:L98"/>
    <mergeCell ref="N98:N99"/>
    <mergeCell ref="O98:O99"/>
    <mergeCell ref="Q98:Q99"/>
    <mergeCell ref="R98:R99"/>
    <mergeCell ref="T101:X101"/>
    <mergeCell ref="U87:X87"/>
    <mergeCell ref="C92:L92"/>
    <mergeCell ref="N92:N93"/>
    <mergeCell ref="O92:O93"/>
    <mergeCell ref="Q92:Q93"/>
    <mergeCell ref="R92:R93"/>
    <mergeCell ref="C110:L110"/>
    <mergeCell ref="N110:N111"/>
    <mergeCell ref="O110:O111"/>
    <mergeCell ref="Q110:Q111"/>
    <mergeCell ref="R110:R111"/>
    <mergeCell ref="T113:X113"/>
    <mergeCell ref="C104:L104"/>
    <mergeCell ref="N104:N105"/>
    <mergeCell ref="O104:O105"/>
    <mergeCell ref="Q104:Q105"/>
    <mergeCell ref="R104:R105"/>
    <mergeCell ref="T107:X107"/>
    <mergeCell ref="C128:L128"/>
    <mergeCell ref="N128:N129"/>
    <mergeCell ref="O128:O129"/>
    <mergeCell ref="Q128:Q129"/>
    <mergeCell ref="R128:R129"/>
    <mergeCell ref="T131:X131"/>
    <mergeCell ref="C116:L116"/>
    <mergeCell ref="N116:N117"/>
    <mergeCell ref="O116:O117"/>
    <mergeCell ref="Q116:Q117"/>
    <mergeCell ref="R116:R117"/>
    <mergeCell ref="C122:L122"/>
    <mergeCell ref="N122:N123"/>
    <mergeCell ref="O122:O123"/>
    <mergeCell ref="Q122:Q123"/>
    <mergeCell ref="R122:R123"/>
    <mergeCell ref="C134:L134"/>
    <mergeCell ref="N134:N135"/>
    <mergeCell ref="O134:O135"/>
    <mergeCell ref="Q134:Q135"/>
    <mergeCell ref="R134:R135"/>
    <mergeCell ref="C140:L140"/>
    <mergeCell ref="N140:N141"/>
    <mergeCell ref="O140:O141"/>
    <mergeCell ref="Q140:Q141"/>
    <mergeCell ref="R140:R141"/>
    <mergeCell ref="A155:L158"/>
    <mergeCell ref="N156:N158"/>
    <mergeCell ref="O156:O158"/>
    <mergeCell ref="Q156:Q158"/>
    <mergeCell ref="R156:R158"/>
    <mergeCell ref="C146:L146"/>
    <mergeCell ref="N146:N147"/>
    <mergeCell ref="O146:O147"/>
    <mergeCell ref="Q146:Q147"/>
    <mergeCell ref="R146:R147"/>
    <mergeCell ref="A152:L152"/>
  </mergeCells>
  <conditionalFormatting sqref="T105">
    <cfRule type="containsBlanks" dxfId="0" priority="1">
      <formula>LEN(TRIM(T105))=0</formula>
    </cfRule>
  </conditionalFormatting>
  <pageMargins left="0.7" right="0.7" top="0.75" bottom="0.75" header="0.3" footer="0.3"/>
  <pageSetup orientation="portrait" r:id="rId1"/>
  <ignoredErrors>
    <ignoredError sqref="N21" formulaRange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2"/>
  <sheetViews>
    <sheetView tabSelected="1" zoomScale="80" zoomScaleNormal="80" workbookViewId="0">
      <selection activeCell="U2" sqref="U2"/>
    </sheetView>
  </sheetViews>
  <sheetFormatPr baseColWidth="10" defaultRowHeight="15" x14ac:dyDescent="0.25"/>
  <cols>
    <col min="1" max="1" width="2.7109375" customWidth="1"/>
    <col min="3" max="3" width="25.42578125" customWidth="1"/>
    <col min="4" max="6" width="8.7109375" customWidth="1"/>
    <col min="7" max="14" width="3.7109375" customWidth="1"/>
    <col min="17" max="17" width="3.7109375" customWidth="1"/>
  </cols>
  <sheetData>
    <row r="1" spans="1:20" ht="15.75" thickBot="1" x14ac:dyDescent="0.3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  <c r="Q1" s="285"/>
      <c r="R1" s="285"/>
      <c r="S1" s="285"/>
      <c r="T1" s="285"/>
    </row>
    <row r="2" spans="1:20" ht="35.25" customHeight="1" thickTop="1" x14ac:dyDescent="0.25">
      <c r="A2" s="285"/>
      <c r="B2" s="199" t="s">
        <v>78</v>
      </c>
      <c r="C2" s="200"/>
      <c r="D2" s="286" t="s">
        <v>7</v>
      </c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7"/>
      <c r="P2" s="287"/>
      <c r="Q2" s="19"/>
      <c r="R2" s="19"/>
      <c r="S2" s="288"/>
      <c r="T2" s="285"/>
    </row>
    <row r="3" spans="1:20" ht="35.25" customHeight="1" thickBot="1" x14ac:dyDescent="0.3">
      <c r="A3" s="285"/>
      <c r="B3" s="204">
        <v>2020</v>
      </c>
      <c r="C3" s="205"/>
      <c r="D3" s="206" t="s">
        <v>8</v>
      </c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2"/>
      <c r="P3" s="22"/>
      <c r="Q3" s="22"/>
      <c r="R3" s="22"/>
      <c r="S3" s="289"/>
      <c r="T3" s="285"/>
    </row>
    <row r="4" spans="1:20" ht="16.5" thickTop="1" thickBot="1" x14ac:dyDescent="0.3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285"/>
    </row>
    <row r="5" spans="1:20" ht="32.25" thickTop="1" x14ac:dyDescent="0.25">
      <c r="A5" s="285"/>
      <c r="B5" s="33">
        <v>2</v>
      </c>
      <c r="C5" s="214" t="s">
        <v>9</v>
      </c>
      <c r="D5" s="215" t="s">
        <v>26</v>
      </c>
      <c r="E5" s="215"/>
      <c r="F5" s="215"/>
      <c r="G5" s="215"/>
      <c r="H5" s="215"/>
      <c r="I5" s="215"/>
      <c r="J5" s="215"/>
      <c r="K5" s="215"/>
      <c r="L5" s="215"/>
      <c r="M5" s="215"/>
      <c r="N5" s="216"/>
      <c r="O5" s="195" t="s">
        <v>11</v>
      </c>
      <c r="P5" s="197" t="s">
        <v>12</v>
      </c>
      <c r="Q5" s="217"/>
      <c r="R5" s="195" t="s">
        <v>13</v>
      </c>
      <c r="S5" s="197" t="s">
        <v>14</v>
      </c>
      <c r="T5" s="285"/>
    </row>
    <row r="6" spans="1:20" ht="16.5" x14ac:dyDescent="0.3">
      <c r="A6" s="285"/>
      <c r="B6" s="37"/>
      <c r="C6" s="38" t="s">
        <v>15</v>
      </c>
      <c r="D6" s="39" t="s">
        <v>16</v>
      </c>
      <c r="E6" s="40" t="s">
        <v>17</v>
      </c>
      <c r="F6" s="41" t="s">
        <v>18</v>
      </c>
      <c r="G6" s="42" t="s">
        <v>0</v>
      </c>
      <c r="H6" s="43" t="s">
        <v>1</v>
      </c>
      <c r="I6" s="42" t="s">
        <v>2</v>
      </c>
      <c r="J6" s="43" t="s">
        <v>3</v>
      </c>
      <c r="K6" s="42" t="s">
        <v>4</v>
      </c>
      <c r="L6" s="43" t="s">
        <v>5</v>
      </c>
      <c r="M6" s="42" t="s">
        <v>6</v>
      </c>
      <c r="N6" s="44"/>
      <c r="O6" s="196"/>
      <c r="P6" s="198"/>
      <c r="Q6" s="45"/>
      <c r="R6" s="196"/>
      <c r="S6" s="198"/>
      <c r="T6" s="285"/>
    </row>
    <row r="7" spans="1:20" ht="27" thickBot="1" x14ac:dyDescent="0.35">
      <c r="A7" s="285"/>
      <c r="B7" s="77" t="s">
        <v>28</v>
      </c>
      <c r="C7" s="110" t="s">
        <v>22</v>
      </c>
      <c r="D7" s="111">
        <v>402</v>
      </c>
      <c r="E7" s="112" t="s">
        <v>20</v>
      </c>
      <c r="F7" s="113">
        <v>180</v>
      </c>
      <c r="G7" s="114">
        <v>1</v>
      </c>
      <c r="H7" s="115">
        <v>1</v>
      </c>
      <c r="I7" s="114">
        <v>1</v>
      </c>
      <c r="J7" s="115">
        <v>1</v>
      </c>
      <c r="K7" s="114">
        <v>1</v>
      </c>
      <c r="L7" s="115">
        <v>1</v>
      </c>
      <c r="M7" s="114">
        <v>1</v>
      </c>
      <c r="N7" s="116"/>
      <c r="O7" s="87">
        <f>SUM(G7:M7)</f>
        <v>7</v>
      </c>
      <c r="P7" s="88">
        <f>F7*O7</f>
        <v>1260</v>
      </c>
      <c r="Q7" s="89"/>
      <c r="R7" s="87">
        <v>31</v>
      </c>
      <c r="S7" s="88">
        <f>F7*R7</f>
        <v>5580</v>
      </c>
      <c r="T7" s="285"/>
    </row>
    <row r="8" spans="1:20" ht="16.5" thickTop="1" thickBot="1" x14ac:dyDescent="0.3">
      <c r="A8" s="285"/>
      <c r="B8" s="285"/>
      <c r="C8" s="285"/>
      <c r="D8" s="285"/>
      <c r="E8" s="285"/>
      <c r="F8" s="285"/>
      <c r="G8" s="285"/>
      <c r="H8" s="285"/>
      <c r="I8" s="285"/>
      <c r="J8" s="285"/>
      <c r="K8" s="285"/>
      <c r="L8" s="285"/>
      <c r="M8" s="285"/>
      <c r="N8" s="285"/>
      <c r="O8" s="285"/>
      <c r="P8" s="285"/>
      <c r="Q8" s="285"/>
      <c r="R8" s="285"/>
      <c r="S8" s="285"/>
      <c r="T8" s="285"/>
    </row>
    <row r="9" spans="1:20" ht="32.25" thickTop="1" x14ac:dyDescent="0.25">
      <c r="A9" s="285"/>
      <c r="B9" s="33">
        <v>3</v>
      </c>
      <c r="C9" s="214" t="s">
        <v>9</v>
      </c>
      <c r="D9" s="215" t="s">
        <v>29</v>
      </c>
      <c r="E9" s="215"/>
      <c r="F9" s="215"/>
      <c r="G9" s="215"/>
      <c r="H9" s="215"/>
      <c r="I9" s="215"/>
      <c r="J9" s="215"/>
      <c r="K9" s="215"/>
      <c r="L9" s="215"/>
      <c r="M9" s="215"/>
      <c r="N9" s="216"/>
      <c r="O9" s="195" t="s">
        <v>11</v>
      </c>
      <c r="P9" s="197" t="s">
        <v>12</v>
      </c>
      <c r="Q9" s="217"/>
      <c r="R9" s="195" t="s">
        <v>13</v>
      </c>
      <c r="S9" s="197" t="s">
        <v>14</v>
      </c>
      <c r="T9" s="285"/>
    </row>
    <row r="10" spans="1:20" ht="16.5" x14ac:dyDescent="0.3">
      <c r="A10" s="285"/>
      <c r="B10" s="37"/>
      <c r="C10" s="38" t="s">
        <v>15</v>
      </c>
      <c r="D10" s="39" t="s">
        <v>16</v>
      </c>
      <c r="E10" s="40" t="s">
        <v>17</v>
      </c>
      <c r="F10" s="41" t="s">
        <v>18</v>
      </c>
      <c r="G10" s="42" t="s">
        <v>0</v>
      </c>
      <c r="H10" s="43" t="s">
        <v>1</v>
      </c>
      <c r="I10" s="42" t="s">
        <v>2</v>
      </c>
      <c r="J10" s="43" t="s">
        <v>3</v>
      </c>
      <c r="K10" s="42" t="s">
        <v>4</v>
      </c>
      <c r="L10" s="43" t="s">
        <v>5</v>
      </c>
      <c r="M10" s="42" t="s">
        <v>6</v>
      </c>
      <c r="N10" s="44"/>
      <c r="O10" s="196"/>
      <c r="P10" s="198"/>
      <c r="Q10" s="45"/>
      <c r="R10" s="196"/>
      <c r="S10" s="198"/>
      <c r="T10" s="285"/>
    </row>
    <row r="11" spans="1:20" ht="27" thickBot="1" x14ac:dyDescent="0.35">
      <c r="A11" s="285"/>
      <c r="B11" s="77" t="s">
        <v>30</v>
      </c>
      <c r="C11" s="110" t="s">
        <v>27</v>
      </c>
      <c r="D11" s="111" t="s">
        <v>80</v>
      </c>
      <c r="E11" s="112" t="s">
        <v>20</v>
      </c>
      <c r="F11" s="113">
        <v>186</v>
      </c>
      <c r="G11" s="114">
        <v>0</v>
      </c>
      <c r="H11" s="115">
        <v>0</v>
      </c>
      <c r="I11" s="114">
        <v>0</v>
      </c>
      <c r="J11" s="115">
        <v>0</v>
      </c>
      <c r="K11" s="114">
        <v>1</v>
      </c>
      <c r="L11" s="115">
        <v>0</v>
      </c>
      <c r="M11" s="114">
        <v>1</v>
      </c>
      <c r="N11" s="116"/>
      <c r="O11" s="87">
        <f>SUM(G11:M11)</f>
        <v>2</v>
      </c>
      <c r="P11" s="88">
        <f>F11*O11</f>
        <v>372</v>
      </c>
      <c r="Q11" s="89"/>
      <c r="R11" s="87">
        <v>11</v>
      </c>
      <c r="S11" s="88">
        <f>F11*R11</f>
        <v>2046</v>
      </c>
      <c r="T11" s="285"/>
    </row>
    <row r="12" spans="1:20" ht="15.75" thickTop="1" x14ac:dyDescent="0.25">
      <c r="A12" s="285"/>
      <c r="B12" s="285"/>
      <c r="C12" s="285"/>
      <c r="D12" s="285"/>
      <c r="E12" s="285"/>
      <c r="F12" s="285"/>
      <c r="G12" s="285"/>
      <c r="H12" s="285"/>
      <c r="I12" s="285"/>
      <c r="J12" s="285"/>
      <c r="K12" s="285"/>
      <c r="L12" s="285"/>
      <c r="M12" s="285"/>
      <c r="N12" s="285"/>
      <c r="O12" s="285"/>
      <c r="P12" s="285"/>
      <c r="Q12" s="285"/>
      <c r="R12" s="285"/>
      <c r="S12" s="285"/>
      <c r="T12" s="285"/>
    </row>
    <row r="13" spans="1:20" ht="33.75" x14ac:dyDescent="0.3">
      <c r="A13" s="285"/>
      <c r="B13" s="193" t="s">
        <v>45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17"/>
      <c r="O13" s="118">
        <f>SUM(O7,O11)</f>
        <v>9</v>
      </c>
      <c r="P13" s="119">
        <f>SUM(P7,P11)</f>
        <v>1632</v>
      </c>
      <c r="Q13" s="11"/>
      <c r="R13" s="118">
        <f>SUM(R7,R11)</f>
        <v>42</v>
      </c>
      <c r="S13" s="119">
        <f>SUM(S7,S11)</f>
        <v>7626</v>
      </c>
      <c r="T13" s="285"/>
    </row>
    <row r="14" spans="1:20" x14ac:dyDescent="0.25">
      <c r="A14" s="285"/>
      <c r="B14" s="285"/>
      <c r="C14" s="285"/>
      <c r="D14" s="285"/>
      <c r="E14" s="285"/>
      <c r="F14" s="285"/>
      <c r="G14" s="285"/>
      <c r="H14" s="285"/>
      <c r="I14" s="285"/>
      <c r="J14" s="285"/>
      <c r="K14" s="285"/>
      <c r="L14" s="285"/>
      <c r="M14" s="285"/>
      <c r="N14" s="285"/>
      <c r="O14" s="285"/>
      <c r="P14" s="285"/>
      <c r="Q14" s="285"/>
      <c r="R14" s="285"/>
      <c r="S14" s="285"/>
      <c r="T14" s="285"/>
    </row>
    <row r="15" spans="1:20" ht="15.75" thickBot="1" x14ac:dyDescent="0.3">
      <c r="A15" s="285"/>
      <c r="B15" s="285"/>
      <c r="C15" s="285"/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5"/>
      <c r="P15" s="285"/>
      <c r="Q15" s="285"/>
      <c r="R15" s="285"/>
      <c r="S15" s="285"/>
      <c r="T15" s="285"/>
    </row>
    <row r="16" spans="1:20" ht="32.25" thickTop="1" x14ac:dyDescent="0.35">
      <c r="A16" s="285"/>
      <c r="B16" s="120">
        <v>1</v>
      </c>
      <c r="C16" s="121" t="s">
        <v>9</v>
      </c>
      <c r="D16" s="187" t="s">
        <v>46</v>
      </c>
      <c r="E16" s="187"/>
      <c r="F16" s="187"/>
      <c r="G16" s="187"/>
      <c r="H16" s="187"/>
      <c r="I16" s="187"/>
      <c r="J16" s="187"/>
      <c r="K16" s="187"/>
      <c r="L16" s="187"/>
      <c r="M16" s="187"/>
      <c r="N16" s="122"/>
      <c r="O16" s="188" t="s">
        <v>11</v>
      </c>
      <c r="P16" s="190" t="s">
        <v>12</v>
      </c>
      <c r="Q16" s="123"/>
      <c r="R16" s="188" t="s">
        <v>13</v>
      </c>
      <c r="S16" s="190" t="s">
        <v>14</v>
      </c>
      <c r="T16" s="285"/>
    </row>
    <row r="17" spans="1:20" ht="18" x14ac:dyDescent="0.3">
      <c r="A17" s="285"/>
      <c r="B17" s="124"/>
      <c r="C17" s="125" t="s">
        <v>15</v>
      </c>
      <c r="D17" s="39" t="s">
        <v>16</v>
      </c>
      <c r="E17" s="40" t="s">
        <v>17</v>
      </c>
      <c r="F17" s="41" t="s">
        <v>18</v>
      </c>
      <c r="G17" s="42" t="s">
        <v>0</v>
      </c>
      <c r="H17" s="43" t="s">
        <v>1</v>
      </c>
      <c r="I17" s="42" t="s">
        <v>2</v>
      </c>
      <c r="J17" s="43" t="s">
        <v>3</v>
      </c>
      <c r="K17" s="42" t="s">
        <v>4</v>
      </c>
      <c r="L17" s="43" t="s">
        <v>5</v>
      </c>
      <c r="M17" s="42" t="s">
        <v>6</v>
      </c>
      <c r="N17" s="44"/>
      <c r="O17" s="189"/>
      <c r="P17" s="191"/>
      <c r="Q17" s="45"/>
      <c r="R17" s="189"/>
      <c r="S17" s="191"/>
      <c r="T17" s="285"/>
    </row>
    <row r="18" spans="1:20" ht="27" thickBot="1" x14ac:dyDescent="0.4">
      <c r="A18" s="285"/>
      <c r="B18" s="144" t="s">
        <v>49</v>
      </c>
      <c r="C18" s="157" t="s">
        <v>47</v>
      </c>
      <c r="D18" s="158" t="s">
        <v>81</v>
      </c>
      <c r="E18" s="159" t="s">
        <v>48</v>
      </c>
      <c r="F18" s="160">
        <v>76</v>
      </c>
      <c r="G18" s="161">
        <v>2</v>
      </c>
      <c r="H18" s="162">
        <v>2</v>
      </c>
      <c r="I18" s="161">
        <v>2</v>
      </c>
      <c r="J18" s="162">
        <v>2</v>
      </c>
      <c r="K18" s="161">
        <v>2</v>
      </c>
      <c r="L18" s="162">
        <v>2</v>
      </c>
      <c r="M18" s="161">
        <v>2</v>
      </c>
      <c r="N18" s="163"/>
      <c r="O18" s="154">
        <f>SUM(G18:M18)</f>
        <v>14</v>
      </c>
      <c r="P18" s="155">
        <f>F18*O18</f>
        <v>1064</v>
      </c>
      <c r="Q18" s="156"/>
      <c r="R18" s="154">
        <v>56</v>
      </c>
      <c r="S18" s="155">
        <f>F18*R18</f>
        <v>4256</v>
      </c>
      <c r="T18" s="285"/>
    </row>
    <row r="19" spans="1:20" ht="16.5" thickTop="1" thickBot="1" x14ac:dyDescent="0.3">
      <c r="A19" s="285"/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5"/>
      <c r="O19" s="285"/>
      <c r="P19" s="285"/>
      <c r="Q19" s="285"/>
      <c r="R19" s="285"/>
      <c r="S19" s="285"/>
      <c r="T19" s="285"/>
    </row>
    <row r="20" spans="1:20" ht="32.25" thickTop="1" x14ac:dyDescent="0.35">
      <c r="A20" s="285"/>
      <c r="B20" s="120">
        <v>4</v>
      </c>
      <c r="C20" s="121" t="s">
        <v>9</v>
      </c>
      <c r="D20" s="187" t="s">
        <v>54</v>
      </c>
      <c r="E20" s="187"/>
      <c r="F20" s="187"/>
      <c r="G20" s="187"/>
      <c r="H20" s="187"/>
      <c r="I20" s="187"/>
      <c r="J20" s="187"/>
      <c r="K20" s="187"/>
      <c r="L20" s="187"/>
      <c r="M20" s="187"/>
      <c r="N20" s="122"/>
      <c r="O20" s="188" t="s">
        <v>11</v>
      </c>
      <c r="P20" s="190" t="s">
        <v>12</v>
      </c>
      <c r="Q20" s="123"/>
      <c r="R20" s="188" t="s">
        <v>13</v>
      </c>
      <c r="S20" s="190" t="s">
        <v>14</v>
      </c>
      <c r="T20" s="285"/>
    </row>
    <row r="21" spans="1:20" ht="18" x14ac:dyDescent="0.3">
      <c r="A21" s="285"/>
      <c r="B21" s="124"/>
      <c r="C21" s="125" t="s">
        <v>15</v>
      </c>
      <c r="D21" s="39" t="s">
        <v>16</v>
      </c>
      <c r="E21" s="40" t="s">
        <v>17</v>
      </c>
      <c r="F21" s="41" t="s">
        <v>18</v>
      </c>
      <c r="G21" s="42" t="s">
        <v>0</v>
      </c>
      <c r="H21" s="43" t="s">
        <v>1</v>
      </c>
      <c r="I21" s="42" t="s">
        <v>2</v>
      </c>
      <c r="J21" s="43" t="s">
        <v>3</v>
      </c>
      <c r="K21" s="42" t="s">
        <v>4</v>
      </c>
      <c r="L21" s="43" t="s">
        <v>5</v>
      </c>
      <c r="M21" s="42" t="s">
        <v>6</v>
      </c>
      <c r="N21" s="44"/>
      <c r="O21" s="189"/>
      <c r="P21" s="191"/>
      <c r="Q21" s="45"/>
      <c r="R21" s="189"/>
      <c r="S21" s="191"/>
      <c r="T21" s="285"/>
    </row>
    <row r="22" spans="1:20" ht="27" thickBot="1" x14ac:dyDescent="0.4">
      <c r="A22" s="285"/>
      <c r="B22" s="144" t="s">
        <v>55</v>
      </c>
      <c r="C22" s="157" t="s">
        <v>56</v>
      </c>
      <c r="D22" s="158" t="s">
        <v>57</v>
      </c>
      <c r="E22" s="159" t="s">
        <v>48</v>
      </c>
      <c r="F22" s="160">
        <v>76</v>
      </c>
      <c r="G22" s="161">
        <v>1</v>
      </c>
      <c r="H22" s="162">
        <v>1</v>
      </c>
      <c r="I22" s="161">
        <v>1</v>
      </c>
      <c r="J22" s="162">
        <v>1</v>
      </c>
      <c r="K22" s="161">
        <v>1</v>
      </c>
      <c r="L22" s="162">
        <v>1</v>
      </c>
      <c r="M22" s="161">
        <v>1</v>
      </c>
      <c r="N22" s="163"/>
      <c r="O22" s="154">
        <f>SUM(G22:M22)</f>
        <v>7</v>
      </c>
      <c r="P22" s="155">
        <f>F22*O22</f>
        <v>532</v>
      </c>
      <c r="Q22" s="156"/>
      <c r="R22" s="154">
        <v>30</v>
      </c>
      <c r="S22" s="155">
        <f>F22*R22</f>
        <v>2280</v>
      </c>
      <c r="T22" s="285"/>
    </row>
    <row r="23" spans="1:20" ht="15.75" thickTop="1" x14ac:dyDescent="0.25">
      <c r="A23" s="285"/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5"/>
      <c r="O23" s="285"/>
      <c r="P23" s="285"/>
      <c r="Q23" s="285"/>
      <c r="R23" s="285"/>
      <c r="S23" s="285"/>
      <c r="T23" s="285"/>
    </row>
    <row r="24" spans="1:20" ht="29.25" x14ac:dyDescent="0.25">
      <c r="A24" s="285"/>
      <c r="B24" s="192" t="s">
        <v>72</v>
      </c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73"/>
      <c r="O24" s="174">
        <f>SUM(O18,O22)</f>
        <v>21</v>
      </c>
      <c r="P24" s="175">
        <f>SUM(P18,P22)</f>
        <v>1596</v>
      </c>
      <c r="Q24" s="176"/>
      <c r="R24" s="174">
        <f>SUM(R18,R22)</f>
        <v>86</v>
      </c>
      <c r="S24" s="175">
        <f>SUM(S18,S22)</f>
        <v>6536</v>
      </c>
      <c r="T24" s="285"/>
    </row>
    <row r="25" spans="1:20" s="281" customFormat="1" ht="30" thickBot="1" x14ac:dyDescent="0.3">
      <c r="A25" s="293"/>
      <c r="B25" s="294"/>
      <c r="C25" s="295"/>
      <c r="D25" s="295"/>
      <c r="E25" s="295"/>
      <c r="F25" s="295"/>
      <c r="G25" s="295"/>
      <c r="H25" s="295"/>
      <c r="I25" s="295"/>
      <c r="J25" s="295"/>
      <c r="K25" s="295"/>
      <c r="L25" s="295"/>
      <c r="M25" s="295"/>
      <c r="N25" s="296"/>
      <c r="O25" s="297"/>
      <c r="P25" s="298"/>
      <c r="Q25" s="299"/>
      <c r="R25" s="297"/>
      <c r="S25" s="298"/>
      <c r="T25" s="293"/>
    </row>
    <row r="26" spans="1:20" s="281" customFormat="1" ht="11.25" customHeight="1" thickTop="1" x14ac:dyDescent="0.25">
      <c r="A26" s="285"/>
      <c r="B26" s="282"/>
      <c r="C26" s="282"/>
      <c r="D26" s="282"/>
      <c r="E26" s="282"/>
      <c r="F26" s="282"/>
      <c r="G26" s="282"/>
      <c r="H26" s="282"/>
      <c r="I26" s="282"/>
      <c r="J26" s="282"/>
      <c r="K26" s="282"/>
      <c r="L26" s="282"/>
      <c r="M26" s="282"/>
      <c r="N26" s="173"/>
      <c r="O26" s="283"/>
      <c r="P26" s="284"/>
      <c r="Q26" s="176"/>
      <c r="R26" s="283"/>
      <c r="S26" s="284"/>
      <c r="T26" s="285"/>
    </row>
    <row r="27" spans="1:20" ht="25.5" x14ac:dyDescent="0.35">
      <c r="A27" s="285"/>
      <c r="B27" s="184" t="s">
        <v>73</v>
      </c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77"/>
      <c r="O27" s="290">
        <f>SUM(O13,O24)</f>
        <v>30</v>
      </c>
      <c r="P27" s="179">
        <f>SUM(P13,P24)</f>
        <v>3228</v>
      </c>
      <c r="Q27" s="11"/>
      <c r="R27" s="290">
        <f>SUM(R13,R24)</f>
        <v>128</v>
      </c>
      <c r="S27" s="179">
        <f>SUM(S13,S24)</f>
        <v>14162</v>
      </c>
      <c r="T27" s="285"/>
    </row>
    <row r="28" spans="1:20" ht="16.5" x14ac:dyDescent="0.3">
      <c r="A28" s="285"/>
      <c r="B28" s="184"/>
      <c r="C28" s="184"/>
      <c r="D28" s="184"/>
      <c r="E28" s="184"/>
      <c r="F28" s="184"/>
      <c r="G28" s="184"/>
      <c r="H28" s="184"/>
      <c r="I28" s="184"/>
      <c r="J28" s="184"/>
      <c r="K28" s="184"/>
      <c r="L28" s="184"/>
      <c r="M28" s="184"/>
      <c r="N28" s="182"/>
      <c r="O28" s="291" t="s">
        <v>74</v>
      </c>
      <c r="P28" s="186" t="s">
        <v>75</v>
      </c>
      <c r="Q28" s="292"/>
      <c r="R28" s="291" t="s">
        <v>76</v>
      </c>
      <c r="S28" s="186" t="s">
        <v>77</v>
      </c>
      <c r="T28" s="285"/>
    </row>
    <row r="29" spans="1:20" ht="16.5" x14ac:dyDescent="0.3">
      <c r="A29" s="285"/>
      <c r="B29" s="184"/>
      <c r="C29" s="184"/>
      <c r="D29" s="184"/>
      <c r="E29" s="184"/>
      <c r="F29" s="184"/>
      <c r="G29" s="184"/>
      <c r="H29" s="184"/>
      <c r="I29" s="184"/>
      <c r="J29" s="184"/>
      <c r="K29" s="184"/>
      <c r="L29" s="184"/>
      <c r="M29" s="184"/>
      <c r="N29" s="182"/>
      <c r="O29" s="291"/>
      <c r="P29" s="186"/>
      <c r="Q29" s="292"/>
      <c r="R29" s="291"/>
      <c r="S29" s="186"/>
      <c r="T29" s="285"/>
    </row>
    <row r="30" spans="1:20" ht="16.5" x14ac:dyDescent="0.3">
      <c r="A30" s="285"/>
      <c r="B30" s="184"/>
      <c r="C30" s="184"/>
      <c r="D30" s="184"/>
      <c r="E30" s="184"/>
      <c r="F30" s="184"/>
      <c r="G30" s="184"/>
      <c r="H30" s="184"/>
      <c r="I30" s="184"/>
      <c r="J30" s="184"/>
      <c r="K30" s="184"/>
      <c r="L30" s="184"/>
      <c r="M30" s="184"/>
      <c r="N30" s="182"/>
      <c r="O30" s="291"/>
      <c r="P30" s="186"/>
      <c r="Q30" s="292"/>
      <c r="R30" s="291"/>
      <c r="S30" s="186"/>
      <c r="T30" s="285"/>
    </row>
    <row r="31" spans="1:20" x14ac:dyDescent="0.25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  <c r="Q31" s="285"/>
      <c r="R31" s="285"/>
      <c r="S31" s="285"/>
      <c r="T31" s="285"/>
    </row>
    <row r="32" spans="1:20" x14ac:dyDescent="0.25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  <c r="Q32" s="285"/>
      <c r="R32" s="285"/>
      <c r="S32" s="285"/>
      <c r="T32" s="285"/>
    </row>
  </sheetData>
  <mergeCells count="31">
    <mergeCell ref="B27:M30"/>
    <mergeCell ref="O28:O30"/>
    <mergeCell ref="P28:P30"/>
    <mergeCell ref="R28:R30"/>
    <mergeCell ref="S28:S30"/>
    <mergeCell ref="D2:N2"/>
    <mergeCell ref="D3:N3"/>
    <mergeCell ref="D20:M20"/>
    <mergeCell ref="O20:O21"/>
    <mergeCell ref="P20:P21"/>
    <mergeCell ref="R20:R21"/>
    <mergeCell ref="S20:S21"/>
    <mergeCell ref="B24:M24"/>
    <mergeCell ref="B13:M13"/>
    <mergeCell ref="D16:M16"/>
    <mergeCell ref="O16:O17"/>
    <mergeCell ref="P16:P17"/>
    <mergeCell ref="R16:R17"/>
    <mergeCell ref="S16:S17"/>
    <mergeCell ref="D5:M5"/>
    <mergeCell ref="O5:O6"/>
    <mergeCell ref="P5:P6"/>
    <mergeCell ref="R5:R6"/>
    <mergeCell ref="S5:S6"/>
    <mergeCell ref="D9:M9"/>
    <mergeCell ref="O9:O10"/>
    <mergeCell ref="P9:P10"/>
    <mergeCell ref="R9:R10"/>
    <mergeCell ref="S9:S10"/>
    <mergeCell ref="B2:C2"/>
    <mergeCell ref="B3:C3"/>
  </mergeCells>
  <pageMargins left="0.7" right="0.7" top="0.75" bottom="0.75" header="0.3" footer="0.3"/>
  <pageSetup orientation="portrait" horizontalDpi="0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zoomScaleNormal="100" zoomScaleSheetLayoutView="50" workbookViewId="0">
      <selection activeCell="Z17" sqref="Z17"/>
    </sheetView>
  </sheetViews>
  <sheetFormatPr baseColWidth="10" defaultRowHeight="15" x14ac:dyDescent="0.25"/>
  <cols>
    <col min="1" max="1" width="2.85546875" customWidth="1"/>
    <col min="4" max="14" width="5.42578125" customWidth="1"/>
    <col min="15" max="15" width="7.140625" bestFit="1" customWidth="1"/>
    <col min="16" max="16" width="6.42578125" bestFit="1" customWidth="1"/>
    <col min="17" max="17" width="6.7109375" customWidth="1"/>
    <col min="18" max="18" width="11.85546875" bestFit="1" customWidth="1"/>
    <col min="19" max="19" width="10.140625" customWidth="1"/>
    <col min="20" max="21" width="1.7109375" customWidth="1"/>
    <col min="22" max="22" width="9" bestFit="1" customWidth="1"/>
    <col min="23" max="23" width="6.42578125" bestFit="1" customWidth="1"/>
    <col min="24" max="24" width="6.7109375" customWidth="1"/>
    <col min="25" max="25" width="13.85546875" customWidth="1"/>
    <col min="26" max="26" width="10.85546875" customWidth="1"/>
    <col min="27" max="27" width="4.5703125" customWidth="1"/>
  </cols>
  <sheetData>
    <row r="1" spans="1:30" x14ac:dyDescent="0.2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</row>
    <row r="2" spans="1:30" ht="15.75" thickBot="1" x14ac:dyDescent="0.3">
      <c r="A2" s="250"/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</row>
    <row r="3" spans="1:30" ht="35.25" thickTop="1" x14ac:dyDescent="0.25">
      <c r="A3" s="250"/>
      <c r="B3" s="199" t="s">
        <v>78</v>
      </c>
      <c r="C3" s="200"/>
      <c r="D3" s="251" t="s">
        <v>7</v>
      </c>
      <c r="E3" s="251"/>
      <c r="F3" s="251"/>
      <c r="G3" s="251"/>
      <c r="H3" s="251"/>
      <c r="I3" s="251"/>
      <c r="J3" s="251"/>
      <c r="K3" s="251"/>
      <c r="L3" s="251"/>
      <c r="M3" s="251"/>
      <c r="N3" s="251"/>
      <c r="O3" s="251"/>
      <c r="P3" s="251"/>
      <c r="Q3" s="251"/>
      <c r="R3" s="251"/>
      <c r="S3" s="18"/>
      <c r="T3" s="18"/>
      <c r="U3" s="19"/>
      <c r="V3" s="19"/>
      <c r="W3" s="19"/>
      <c r="X3" s="19"/>
      <c r="Y3" s="20"/>
      <c r="Z3" s="20"/>
      <c r="AA3" s="252"/>
      <c r="AB3" s="250"/>
      <c r="AC3" s="250"/>
      <c r="AD3" s="250"/>
    </row>
    <row r="4" spans="1:30" ht="35.25" thickBot="1" x14ac:dyDescent="0.3">
      <c r="A4" s="250"/>
      <c r="B4" s="253">
        <v>2020</v>
      </c>
      <c r="C4" s="254"/>
      <c r="D4" s="206" t="s">
        <v>8</v>
      </c>
      <c r="E4" s="206"/>
      <c r="F4" s="206"/>
      <c r="G4" s="206"/>
      <c r="H4" s="206"/>
      <c r="I4" s="206"/>
      <c r="J4" s="206"/>
      <c r="K4" s="206"/>
      <c r="L4" s="206"/>
      <c r="M4" s="206"/>
      <c r="N4" s="206"/>
      <c r="O4" s="206"/>
      <c r="P4" s="206"/>
      <c r="Q4" s="206"/>
      <c r="R4" s="206"/>
      <c r="S4" s="21"/>
      <c r="T4" s="21"/>
      <c r="U4" s="22"/>
      <c r="V4" s="22"/>
      <c r="W4" s="22"/>
      <c r="X4" s="22"/>
      <c r="Y4" s="23"/>
      <c r="Z4" s="23"/>
      <c r="AA4" s="255"/>
      <c r="AB4" s="250"/>
      <c r="AC4" s="250"/>
      <c r="AD4" s="250"/>
    </row>
    <row r="5" spans="1:30" ht="15.75" thickTop="1" x14ac:dyDescent="0.25">
      <c r="A5" s="250"/>
      <c r="B5" s="250"/>
      <c r="C5" s="250"/>
      <c r="D5" s="250"/>
      <c r="E5" s="250"/>
      <c r="F5" s="250"/>
      <c r="G5" s="250"/>
      <c r="H5" s="250"/>
      <c r="I5" s="250"/>
      <c r="J5" s="250"/>
      <c r="K5" s="250"/>
      <c r="L5" s="250"/>
      <c r="M5" s="250"/>
      <c r="N5" s="250"/>
      <c r="O5" s="256"/>
      <c r="P5" s="256"/>
      <c r="Q5" s="256"/>
      <c r="R5" s="256"/>
      <c r="S5" s="256"/>
      <c r="T5" s="256"/>
      <c r="U5" s="256"/>
      <c r="V5" s="256"/>
      <c r="W5" s="256"/>
      <c r="X5" s="256"/>
      <c r="Y5" s="256"/>
      <c r="Z5" s="256"/>
      <c r="AA5" s="256"/>
      <c r="AB5" s="250"/>
      <c r="AC5" s="250"/>
      <c r="AD5" s="250"/>
    </row>
    <row r="6" spans="1:30" ht="18" x14ac:dyDescent="0.25">
      <c r="A6" s="250"/>
      <c r="B6" s="250"/>
      <c r="C6" s="250"/>
      <c r="D6" s="250"/>
      <c r="E6" s="250"/>
      <c r="F6" s="250"/>
      <c r="G6" s="250"/>
      <c r="H6" s="250"/>
      <c r="I6" s="250"/>
      <c r="J6" s="250"/>
      <c r="K6" s="250"/>
      <c r="L6" s="250"/>
      <c r="M6" s="250"/>
      <c r="N6" s="250"/>
      <c r="O6" s="257" t="s">
        <v>82</v>
      </c>
      <c r="P6" s="257"/>
      <c r="Q6" s="257"/>
      <c r="R6" s="257"/>
      <c r="S6" s="257"/>
      <c r="T6" s="258"/>
      <c r="U6" s="259"/>
      <c r="V6" s="257" t="s">
        <v>83</v>
      </c>
      <c r="W6" s="257"/>
      <c r="X6" s="257"/>
      <c r="Y6" s="257"/>
      <c r="Z6" s="257"/>
      <c r="AA6" s="257"/>
      <c r="AB6" s="250"/>
      <c r="AC6" s="250"/>
      <c r="AD6" s="250"/>
    </row>
    <row r="7" spans="1:30" x14ac:dyDescent="0.25">
      <c r="A7" s="250"/>
      <c r="B7" s="250"/>
      <c r="C7" s="250"/>
      <c r="D7" s="250"/>
      <c r="E7" s="250"/>
      <c r="F7" s="250"/>
      <c r="G7" s="250"/>
      <c r="H7" s="250"/>
      <c r="I7" s="250"/>
      <c r="J7" s="250"/>
      <c r="K7" s="250"/>
      <c r="L7" s="250"/>
      <c r="M7" s="250"/>
      <c r="N7" s="250"/>
      <c r="O7" s="250"/>
      <c r="P7" s="250"/>
      <c r="Q7" s="250"/>
      <c r="R7" s="250"/>
      <c r="S7" s="250"/>
      <c r="T7" s="260"/>
      <c r="U7" s="250"/>
      <c r="V7" s="250"/>
      <c r="W7" s="250"/>
      <c r="X7" s="250"/>
      <c r="Y7" s="250"/>
      <c r="Z7" s="250"/>
      <c r="AA7" s="250"/>
      <c r="AB7" s="250"/>
      <c r="AC7" s="250"/>
      <c r="AD7" s="250"/>
    </row>
    <row r="8" spans="1:30" ht="33.75" x14ac:dyDescent="0.25">
      <c r="A8" s="250"/>
      <c r="B8" s="193" t="s">
        <v>45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261"/>
      <c r="O8" s="118">
        <f>'Resumen MAYO 2020 SECTUR'!N78</f>
        <v>9</v>
      </c>
      <c r="P8" s="262" t="s">
        <v>84</v>
      </c>
      <c r="Q8" s="262"/>
      <c r="R8" s="263">
        <f>'Resumen MAYO 2020 SECTUR'!O78</f>
        <v>1632</v>
      </c>
      <c r="S8" s="264" t="s">
        <v>85</v>
      </c>
      <c r="T8" s="265"/>
      <c r="U8" s="266"/>
      <c r="V8" s="118">
        <f>'Resumen MAYO 2020 SECTUR'!Q78</f>
        <v>42</v>
      </c>
      <c r="W8" s="262" t="s">
        <v>84</v>
      </c>
      <c r="X8" s="118"/>
      <c r="Y8" s="263">
        <f>'Resumen MAYO 2020 SECTUR'!R78</f>
        <v>7626</v>
      </c>
      <c r="Z8" s="264" t="s">
        <v>85</v>
      </c>
      <c r="AA8" s="267"/>
      <c r="AB8" s="250"/>
      <c r="AC8" s="250"/>
      <c r="AD8" s="250"/>
    </row>
    <row r="9" spans="1:30" x14ac:dyDescent="0.25">
      <c r="A9" s="250"/>
      <c r="B9" s="250"/>
      <c r="C9" s="250"/>
      <c r="D9" s="250"/>
      <c r="E9" s="250"/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68"/>
      <c r="Q9" s="268"/>
      <c r="R9" s="250"/>
      <c r="S9" s="268"/>
      <c r="T9" s="260"/>
      <c r="U9" s="250"/>
      <c r="V9" s="250"/>
      <c r="W9" s="268"/>
      <c r="X9" s="250"/>
      <c r="Y9" s="250"/>
      <c r="Z9" s="268"/>
      <c r="AA9" s="250"/>
      <c r="AB9" s="250"/>
      <c r="AC9" s="250"/>
      <c r="AD9" s="250"/>
    </row>
    <row r="10" spans="1:30" ht="27" x14ac:dyDescent="0.25">
      <c r="A10" s="250"/>
      <c r="B10" s="269" t="s">
        <v>72</v>
      </c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70"/>
      <c r="O10" s="174">
        <f>'Resumen MAYO 2020 SECTUR'!N152</f>
        <v>21</v>
      </c>
      <c r="P10" s="271" t="s">
        <v>84</v>
      </c>
      <c r="Q10" s="271"/>
      <c r="R10" s="272">
        <f>'Resumen MAYO 2020 SECTUR'!O152</f>
        <v>1596</v>
      </c>
      <c r="S10" s="273" t="s">
        <v>85</v>
      </c>
      <c r="T10" s="274"/>
      <c r="U10" s="275"/>
      <c r="V10" s="174">
        <f>'Resumen MAYO 2020 SECTUR'!Q152</f>
        <v>86</v>
      </c>
      <c r="W10" s="271" t="s">
        <v>84</v>
      </c>
      <c r="X10" s="174"/>
      <c r="Y10" s="272">
        <f>'Resumen MAYO 2020 SECTUR'!R152</f>
        <v>6536</v>
      </c>
      <c r="Z10" s="273" t="s">
        <v>85</v>
      </c>
      <c r="AA10" s="276"/>
      <c r="AB10" s="250"/>
      <c r="AC10" s="250"/>
      <c r="AD10" s="250"/>
    </row>
    <row r="11" spans="1:30" x14ac:dyDescent="0.25">
      <c r="A11" s="250"/>
      <c r="B11" s="250"/>
      <c r="C11" s="250"/>
      <c r="D11" s="250"/>
      <c r="E11" s="250"/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68"/>
      <c r="Q11" s="268"/>
      <c r="R11" s="250"/>
      <c r="S11" s="268"/>
      <c r="T11" s="260"/>
      <c r="U11" s="250"/>
      <c r="V11" s="250"/>
      <c r="W11" s="268"/>
      <c r="X11" s="250"/>
      <c r="Y11" s="250"/>
      <c r="Z11" s="268"/>
      <c r="AA11" s="250"/>
      <c r="AB11" s="250"/>
      <c r="AC11" s="250"/>
      <c r="AD11" s="250"/>
    </row>
    <row r="12" spans="1:30" ht="25.5" customHeight="1" x14ac:dyDescent="0.25">
      <c r="A12" s="250"/>
      <c r="B12" s="277" t="s">
        <v>73</v>
      </c>
      <c r="C12" s="277"/>
      <c r="D12" s="277"/>
      <c r="E12" s="277"/>
      <c r="F12" s="277"/>
      <c r="G12" s="277"/>
      <c r="H12" s="277"/>
      <c r="I12" s="277"/>
      <c r="J12" s="277"/>
      <c r="K12" s="277"/>
      <c r="L12" s="277"/>
      <c r="M12" s="277"/>
      <c r="N12" s="250"/>
      <c r="O12" s="178">
        <f>'Resumen MAYO 2020 SECTUR'!N155</f>
        <v>30</v>
      </c>
      <c r="P12" s="278" t="s">
        <v>84</v>
      </c>
      <c r="Q12" s="278"/>
      <c r="R12" s="279">
        <f>'Resumen MAYO 2020 SECTUR'!O155</f>
        <v>3228</v>
      </c>
      <c r="S12" s="280" t="s">
        <v>85</v>
      </c>
      <c r="T12" s="260"/>
      <c r="U12" s="250"/>
      <c r="V12" s="178">
        <f>'Resumen MAYO 2020 SECTUR'!Q155</f>
        <v>128</v>
      </c>
      <c r="W12" s="278" t="s">
        <v>84</v>
      </c>
      <c r="X12" s="178"/>
      <c r="Y12" s="279">
        <f>'Resumen MAYO 2020 SECTUR'!R155</f>
        <v>14162</v>
      </c>
      <c r="Z12" s="280" t="s">
        <v>85</v>
      </c>
      <c r="AA12" s="181"/>
      <c r="AB12" s="250"/>
      <c r="AC12" s="250"/>
      <c r="AD12" s="250"/>
    </row>
    <row r="13" spans="1:30" s="281" customFormat="1" x14ac:dyDescent="0.25">
      <c r="A13" s="250"/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250"/>
      <c r="R13" s="250"/>
      <c r="S13" s="250"/>
      <c r="T13" s="260"/>
      <c r="U13" s="250"/>
      <c r="V13" s="250"/>
      <c r="W13" s="250"/>
      <c r="X13" s="250"/>
      <c r="Y13" s="250"/>
      <c r="Z13" s="250"/>
      <c r="AA13" s="250"/>
      <c r="AB13" s="250"/>
      <c r="AC13" s="250"/>
      <c r="AD13" s="250"/>
    </row>
    <row r="14" spans="1:30" s="281" customFormat="1" x14ac:dyDescent="0.25">
      <c r="A14" s="250"/>
      <c r="B14" s="250"/>
      <c r="C14" s="250"/>
      <c r="D14" s="250"/>
      <c r="E14" s="250"/>
      <c r="F14" s="250"/>
      <c r="G14" s="250"/>
      <c r="H14" s="250"/>
      <c r="I14" s="250"/>
      <c r="J14" s="250"/>
      <c r="K14" s="250"/>
      <c r="L14" s="250"/>
      <c r="M14" s="250"/>
      <c r="N14" s="250"/>
      <c r="O14" s="250"/>
      <c r="P14" s="250"/>
      <c r="Q14" s="250"/>
      <c r="R14" s="250"/>
      <c r="S14" s="250"/>
      <c r="T14" s="250"/>
      <c r="U14" s="250"/>
      <c r="V14" s="250"/>
      <c r="W14" s="250"/>
      <c r="X14" s="250"/>
      <c r="Y14" s="250"/>
      <c r="Z14" s="250"/>
      <c r="AA14" s="250"/>
      <c r="AB14" s="250"/>
      <c r="AC14" s="250"/>
      <c r="AD14" s="250"/>
    </row>
    <row r="15" spans="1:30" s="281" customFormat="1" x14ac:dyDescent="0.25">
      <c r="A15" s="250"/>
      <c r="B15" s="250"/>
      <c r="C15" s="250"/>
      <c r="D15" s="250"/>
      <c r="E15" s="250"/>
      <c r="F15" s="250"/>
      <c r="G15" s="250"/>
      <c r="H15" s="250"/>
      <c r="I15" s="250"/>
      <c r="J15" s="250"/>
      <c r="K15" s="250"/>
      <c r="L15" s="250"/>
      <c r="M15" s="250"/>
      <c r="N15" s="250"/>
      <c r="O15" s="250"/>
      <c r="P15" s="250"/>
      <c r="Q15" s="250"/>
      <c r="R15" s="250"/>
      <c r="S15" s="250"/>
      <c r="T15" s="250"/>
      <c r="U15" s="250"/>
      <c r="V15" s="250"/>
      <c r="W15" s="250"/>
      <c r="X15" s="250"/>
      <c r="Y15" s="250"/>
      <c r="Z15" s="250"/>
      <c r="AA15" s="250"/>
      <c r="AB15" s="250"/>
      <c r="AC15" s="250"/>
      <c r="AD15" s="250"/>
    </row>
    <row r="16" spans="1:30" s="281" customFormat="1" x14ac:dyDescent="0.25">
      <c r="A16" s="250"/>
      <c r="B16" s="250"/>
      <c r="C16" s="250"/>
      <c r="D16" s="250"/>
      <c r="E16" s="250"/>
      <c r="F16" s="250"/>
      <c r="G16" s="250"/>
      <c r="H16" s="250"/>
      <c r="I16" s="250"/>
      <c r="J16" s="250"/>
      <c r="K16" s="250"/>
      <c r="L16" s="250"/>
      <c r="M16" s="250"/>
      <c r="N16" s="250"/>
      <c r="O16" s="250"/>
      <c r="P16" s="250"/>
      <c r="Q16" s="250"/>
      <c r="R16" s="250"/>
      <c r="S16" s="250"/>
      <c r="T16" s="250"/>
      <c r="U16" s="250"/>
      <c r="V16" s="250"/>
      <c r="W16" s="250"/>
      <c r="X16" s="250"/>
      <c r="Y16" s="250"/>
      <c r="Z16" s="250"/>
      <c r="AA16" s="250"/>
      <c r="AB16" s="250"/>
      <c r="AC16" s="250"/>
      <c r="AD16" s="250"/>
    </row>
    <row r="17" spans="1:30" s="281" customFormat="1" x14ac:dyDescent="0.25">
      <c r="A17" s="250"/>
      <c r="B17" s="250"/>
      <c r="C17" s="250"/>
      <c r="D17" s="250"/>
      <c r="E17" s="250"/>
      <c r="F17" s="250"/>
      <c r="G17" s="250"/>
      <c r="H17" s="250"/>
      <c r="I17" s="250"/>
      <c r="J17" s="250"/>
      <c r="K17" s="250"/>
      <c r="L17" s="250"/>
      <c r="M17" s="250"/>
      <c r="N17" s="250"/>
      <c r="O17" s="250"/>
      <c r="P17" s="250"/>
      <c r="Q17" s="250"/>
      <c r="R17" s="250"/>
      <c r="S17" s="250"/>
      <c r="T17" s="250"/>
      <c r="U17" s="250"/>
      <c r="V17" s="250"/>
      <c r="W17" s="250"/>
      <c r="X17" s="250"/>
      <c r="Y17" s="250"/>
      <c r="Z17" s="250"/>
      <c r="AA17" s="250"/>
      <c r="AB17" s="250"/>
      <c r="AC17" s="250"/>
      <c r="AD17" s="250"/>
    </row>
    <row r="18" spans="1:30" s="281" customFormat="1" x14ac:dyDescent="0.25">
      <c r="A18" s="250"/>
      <c r="B18" s="250"/>
      <c r="C18" s="250"/>
      <c r="D18" s="250"/>
      <c r="E18" s="250"/>
      <c r="F18" s="250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50"/>
      <c r="T18" s="250"/>
      <c r="U18" s="250"/>
      <c r="V18" s="250"/>
      <c r="W18" s="250"/>
      <c r="X18" s="250"/>
      <c r="Y18" s="250"/>
      <c r="Z18" s="250"/>
      <c r="AA18" s="250"/>
      <c r="AB18" s="250"/>
      <c r="AC18" s="250"/>
      <c r="AD18" s="250"/>
    </row>
    <row r="19" spans="1:30" s="281" customFormat="1" x14ac:dyDescent="0.25">
      <c r="A19" s="250"/>
      <c r="B19" s="250"/>
      <c r="C19" s="250"/>
      <c r="D19" s="250"/>
      <c r="E19" s="250"/>
      <c r="F19" s="250"/>
      <c r="G19" s="250"/>
      <c r="H19" s="250"/>
      <c r="I19" s="250"/>
      <c r="J19" s="250"/>
      <c r="K19" s="250"/>
      <c r="L19" s="250"/>
      <c r="M19" s="250"/>
      <c r="N19" s="250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0"/>
      <c r="AC19" s="250"/>
      <c r="AD19" s="250"/>
    </row>
    <row r="20" spans="1:30" s="281" customFormat="1" x14ac:dyDescent="0.25">
      <c r="A20" s="250"/>
      <c r="B20" s="250"/>
      <c r="C20" s="250"/>
      <c r="D20" s="250"/>
      <c r="E20" s="250"/>
      <c r="F20" s="250"/>
      <c r="G20" s="250"/>
      <c r="H20" s="250"/>
      <c r="I20" s="250"/>
      <c r="J20" s="250"/>
      <c r="K20" s="250"/>
      <c r="L20" s="250"/>
      <c r="M20" s="250"/>
      <c r="N20" s="250"/>
      <c r="O20" s="250"/>
      <c r="P20" s="250"/>
      <c r="Q20" s="250"/>
      <c r="R20" s="250"/>
      <c r="S20" s="250"/>
      <c r="T20" s="250"/>
      <c r="U20" s="250"/>
      <c r="V20" s="250"/>
      <c r="W20" s="250"/>
      <c r="X20" s="250"/>
      <c r="Y20" s="250"/>
      <c r="Z20" s="250"/>
      <c r="AA20" s="250"/>
      <c r="AB20" s="250"/>
      <c r="AC20" s="250"/>
      <c r="AD20" s="250"/>
    </row>
    <row r="21" spans="1:30" s="281" customFormat="1" x14ac:dyDescent="0.25">
      <c r="A21" s="250"/>
      <c r="B21" s="250"/>
      <c r="C21" s="250"/>
      <c r="D21" s="250"/>
      <c r="E21" s="250"/>
      <c r="F21" s="250"/>
      <c r="G21" s="250"/>
      <c r="H21" s="250"/>
      <c r="I21" s="250"/>
      <c r="J21" s="250"/>
      <c r="K21" s="250"/>
      <c r="L21" s="250"/>
      <c r="M21" s="250"/>
      <c r="N21" s="250"/>
      <c r="O21" s="250"/>
      <c r="P21" s="250"/>
      <c r="Q21" s="250"/>
      <c r="R21" s="250"/>
      <c r="S21" s="250"/>
      <c r="T21" s="250"/>
      <c r="U21" s="250"/>
      <c r="V21" s="250"/>
      <c r="W21" s="250"/>
      <c r="X21" s="250"/>
      <c r="Y21" s="250"/>
      <c r="Z21" s="250"/>
      <c r="AA21" s="250"/>
      <c r="AB21" s="250"/>
      <c r="AC21" s="250"/>
      <c r="AD21" s="250"/>
    </row>
    <row r="22" spans="1:30" s="281" customFormat="1" x14ac:dyDescent="0.25">
      <c r="A22" s="250"/>
      <c r="B22" s="250"/>
      <c r="C22" s="250"/>
      <c r="D22" s="250"/>
      <c r="E22" s="250"/>
      <c r="F22" s="250"/>
      <c r="G22" s="250"/>
      <c r="H22" s="250"/>
      <c r="I22" s="250"/>
      <c r="J22" s="250"/>
      <c r="K22" s="250"/>
      <c r="L22" s="250"/>
      <c r="M22" s="250"/>
      <c r="N22" s="250"/>
      <c r="O22" s="250"/>
      <c r="P22" s="250"/>
      <c r="Q22" s="250"/>
      <c r="R22" s="250"/>
      <c r="S22" s="250"/>
      <c r="T22" s="250"/>
      <c r="U22" s="250"/>
      <c r="V22" s="250"/>
      <c r="W22" s="250"/>
      <c r="X22" s="250"/>
      <c r="Y22" s="250"/>
      <c r="Z22" s="250"/>
      <c r="AA22" s="250"/>
      <c r="AB22" s="250"/>
      <c r="AC22" s="250"/>
      <c r="AD22" s="250"/>
    </row>
    <row r="23" spans="1:30" x14ac:dyDescent="0.25">
      <c r="A23" s="250"/>
      <c r="B23" s="250"/>
      <c r="C23" s="250"/>
      <c r="D23" s="250"/>
      <c r="E23" s="250"/>
      <c r="F23" s="250"/>
      <c r="G23" s="250"/>
      <c r="H23" s="250"/>
      <c r="I23" s="250"/>
      <c r="J23" s="250"/>
      <c r="K23" s="250"/>
      <c r="L23" s="250"/>
      <c r="M23" s="250"/>
      <c r="N23" s="250"/>
      <c r="O23" s="250"/>
      <c r="P23" s="250"/>
      <c r="Q23" s="250"/>
      <c r="R23" s="250"/>
      <c r="S23" s="250"/>
      <c r="T23" s="250"/>
      <c r="U23" s="250"/>
      <c r="V23" s="250"/>
      <c r="W23" s="250"/>
      <c r="X23" s="250"/>
      <c r="Y23" s="250"/>
      <c r="Z23" s="250"/>
      <c r="AA23" s="250"/>
      <c r="AB23" s="250"/>
      <c r="AC23" s="250"/>
      <c r="AD23" s="250"/>
    </row>
    <row r="24" spans="1:30" x14ac:dyDescent="0.25">
      <c r="A24" s="250"/>
      <c r="B24" s="250"/>
      <c r="C24" s="250"/>
      <c r="D24" s="250"/>
      <c r="E24" s="250"/>
      <c r="F24" s="250"/>
      <c r="G24" s="250"/>
      <c r="H24" s="250"/>
      <c r="I24" s="250"/>
      <c r="J24" s="250"/>
      <c r="K24" s="250"/>
      <c r="L24" s="250"/>
      <c r="M24" s="250"/>
      <c r="N24" s="250"/>
      <c r="O24" s="250"/>
      <c r="P24" s="250"/>
      <c r="Q24" s="250"/>
      <c r="R24" s="250"/>
      <c r="S24" s="250"/>
      <c r="T24" s="250"/>
      <c r="U24" s="250"/>
      <c r="V24" s="250"/>
      <c r="W24" s="250"/>
      <c r="X24" s="250"/>
      <c r="Y24" s="250"/>
      <c r="Z24" s="250"/>
      <c r="AA24" s="250"/>
      <c r="AB24" s="250"/>
      <c r="AC24" s="250"/>
      <c r="AD24" s="250"/>
    </row>
  </sheetData>
  <mergeCells count="8">
    <mergeCell ref="B8:M8"/>
    <mergeCell ref="B10:M10"/>
    <mergeCell ref="B3:C3"/>
    <mergeCell ref="D3:R3"/>
    <mergeCell ref="B4:C4"/>
    <mergeCell ref="D4:R4"/>
    <mergeCell ref="O6:S6"/>
    <mergeCell ref="V6:AA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21" zoomScale="80" zoomScaleNormal="80" workbookViewId="0">
      <selection activeCell="R44" sqref="R44"/>
    </sheetView>
  </sheetViews>
  <sheetFormatPr baseColWidth="10" defaultRowHeight="15" x14ac:dyDescent="0.25"/>
  <cols>
    <col min="1" max="1" width="2" customWidth="1"/>
    <col min="4" max="4" width="3.5703125" customWidth="1"/>
    <col min="5" max="5" width="9.42578125" customWidth="1"/>
    <col min="6" max="6" width="21.42578125" bestFit="1" customWidth="1"/>
    <col min="7" max="7" width="5.5703125" customWidth="1"/>
    <col min="8" max="8" width="10.28515625" customWidth="1"/>
    <col min="9" max="9" width="21.42578125" bestFit="1" customWidth="1"/>
    <col min="10" max="10" width="4.28515625" bestFit="1" customWidth="1"/>
    <col min="11" max="11" width="10.7109375" customWidth="1"/>
    <col min="12" max="12" width="21.42578125" bestFit="1" customWidth="1"/>
    <col min="13" max="13" width="5.28515625" bestFit="1" customWidth="1"/>
    <col min="14" max="14" width="5.28515625" customWidth="1"/>
  </cols>
  <sheetData>
    <row r="1" spans="1:16" ht="6" customHeight="1" thickBot="1" x14ac:dyDescent="0.3">
      <c r="A1" s="285"/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  <c r="N1" s="285"/>
      <c r="O1" s="285"/>
      <c r="P1" s="285"/>
    </row>
    <row r="2" spans="1:16" ht="35.25" customHeight="1" thickTop="1" x14ac:dyDescent="0.25">
      <c r="A2" s="285"/>
      <c r="B2" s="199" t="s">
        <v>78</v>
      </c>
      <c r="C2" s="200"/>
      <c r="D2" s="286" t="s">
        <v>7</v>
      </c>
      <c r="E2" s="286"/>
      <c r="F2" s="286"/>
      <c r="G2" s="286"/>
      <c r="H2" s="286"/>
      <c r="I2" s="286"/>
      <c r="J2" s="287"/>
      <c r="K2" s="287"/>
      <c r="L2" s="287"/>
      <c r="M2" s="378"/>
      <c r="N2" s="285"/>
      <c r="O2" s="285"/>
      <c r="P2" s="285"/>
    </row>
    <row r="3" spans="1:16" ht="35.25" customHeight="1" thickBot="1" x14ac:dyDescent="0.3">
      <c r="A3" s="285"/>
      <c r="B3" s="204">
        <v>2020</v>
      </c>
      <c r="C3" s="205"/>
      <c r="D3" s="377" t="s">
        <v>117</v>
      </c>
      <c r="E3" s="377"/>
      <c r="F3" s="377"/>
      <c r="G3" s="377"/>
      <c r="H3" s="377"/>
      <c r="I3" s="377"/>
      <c r="J3" s="22"/>
      <c r="K3" s="22"/>
      <c r="L3" s="22"/>
      <c r="M3" s="379"/>
      <c r="N3" s="285"/>
      <c r="O3" s="285"/>
      <c r="P3" s="285"/>
    </row>
    <row r="4" spans="1:16" ht="16.5" thickTop="1" thickBot="1" x14ac:dyDescent="0.3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</row>
    <row r="5" spans="1:16" ht="21.75" thickBot="1" x14ac:dyDescent="0.4">
      <c r="A5" s="285"/>
      <c r="B5" s="285"/>
      <c r="C5" s="285"/>
      <c r="D5" s="285"/>
      <c r="E5" s="369" t="s">
        <v>113</v>
      </c>
      <c r="F5" s="370"/>
      <c r="G5" s="285"/>
      <c r="H5" s="369" t="s">
        <v>114</v>
      </c>
      <c r="I5" s="370"/>
      <c r="J5" s="285"/>
      <c r="K5" s="369" t="s">
        <v>115</v>
      </c>
      <c r="L5" s="370"/>
      <c r="M5" s="285"/>
      <c r="N5" s="285"/>
      <c r="O5" s="285"/>
      <c r="P5" s="285"/>
    </row>
    <row r="6" spans="1:16" x14ac:dyDescent="0.25">
      <c r="A6" s="285"/>
      <c r="B6" s="285"/>
      <c r="C6" s="367" t="s">
        <v>112</v>
      </c>
      <c r="D6" s="285"/>
      <c r="E6" s="355" t="s">
        <v>84</v>
      </c>
      <c r="F6" s="356" t="s">
        <v>85</v>
      </c>
      <c r="G6" s="380"/>
      <c r="H6" s="361" t="s">
        <v>84</v>
      </c>
      <c r="I6" s="362" t="s">
        <v>85</v>
      </c>
      <c r="J6" s="380"/>
      <c r="K6" s="371" t="s">
        <v>84</v>
      </c>
      <c r="L6" s="372" t="s">
        <v>85</v>
      </c>
      <c r="M6" s="285"/>
      <c r="N6" s="285"/>
      <c r="O6" s="285"/>
      <c r="P6" s="285"/>
    </row>
    <row r="7" spans="1:16" ht="27" x14ac:dyDescent="0.25">
      <c r="A7" s="285"/>
      <c r="B7" s="285"/>
      <c r="C7" s="368" t="s">
        <v>111</v>
      </c>
      <c r="D7" s="285"/>
      <c r="E7" s="357">
        <v>789</v>
      </c>
      <c r="F7" s="358">
        <v>116842</v>
      </c>
      <c r="G7" s="285"/>
      <c r="H7" s="363">
        <v>346</v>
      </c>
      <c r="I7" s="364">
        <v>36080</v>
      </c>
      <c r="J7" s="285"/>
      <c r="K7" s="373">
        <v>1135</v>
      </c>
      <c r="L7" s="374">
        <v>152922</v>
      </c>
      <c r="M7" s="285"/>
      <c r="N7" s="285"/>
      <c r="O7" s="285"/>
      <c r="P7" s="285"/>
    </row>
    <row r="8" spans="1:16" ht="27" x14ac:dyDescent="0.25">
      <c r="A8" s="285"/>
      <c r="B8" s="285"/>
      <c r="C8" s="368" t="s">
        <v>110</v>
      </c>
      <c r="D8" s="285"/>
      <c r="E8" s="357">
        <v>704</v>
      </c>
      <c r="F8" s="358">
        <v>101358</v>
      </c>
      <c r="G8" s="285"/>
      <c r="H8" s="363">
        <v>273</v>
      </c>
      <c r="I8" s="364">
        <v>273</v>
      </c>
      <c r="J8" s="285"/>
      <c r="K8" s="373">
        <v>977</v>
      </c>
      <c r="L8" s="374">
        <v>130458</v>
      </c>
      <c r="M8" s="285"/>
      <c r="N8" s="285"/>
      <c r="O8" s="285"/>
      <c r="P8" s="285"/>
    </row>
    <row r="9" spans="1:16" ht="27" x14ac:dyDescent="0.25">
      <c r="A9" s="285"/>
      <c r="B9" s="285"/>
      <c r="C9" s="368" t="s">
        <v>109</v>
      </c>
      <c r="D9" s="285"/>
      <c r="E9" s="357">
        <v>770</v>
      </c>
      <c r="F9" s="358">
        <v>110368</v>
      </c>
      <c r="G9" s="285"/>
      <c r="H9" s="363">
        <v>291</v>
      </c>
      <c r="I9" s="364">
        <v>30849</v>
      </c>
      <c r="J9" s="285"/>
      <c r="K9" s="373">
        <v>1061</v>
      </c>
      <c r="L9" s="374">
        <v>141217</v>
      </c>
      <c r="M9" s="285"/>
      <c r="N9" s="285"/>
      <c r="O9" s="285"/>
      <c r="P9" s="285"/>
    </row>
    <row r="10" spans="1:16" ht="27" x14ac:dyDescent="0.25">
      <c r="A10" s="285"/>
      <c r="B10" s="285"/>
      <c r="C10" s="368" t="s">
        <v>108</v>
      </c>
      <c r="D10" s="407" t="s">
        <v>122</v>
      </c>
      <c r="E10" s="357">
        <v>378</v>
      </c>
      <c r="F10" s="381" t="s">
        <v>129</v>
      </c>
      <c r="G10" s="407" t="s">
        <v>124</v>
      </c>
      <c r="H10" s="363">
        <v>81</v>
      </c>
      <c r="I10" s="382" t="s">
        <v>129</v>
      </c>
      <c r="J10" s="407" t="s">
        <v>128</v>
      </c>
      <c r="K10" s="373">
        <v>305</v>
      </c>
      <c r="L10" s="383" t="s">
        <v>129</v>
      </c>
      <c r="M10" s="285"/>
      <c r="N10" s="285"/>
      <c r="O10" s="285"/>
      <c r="P10" s="285"/>
    </row>
    <row r="11" spans="1:16" ht="27.75" thickBot="1" x14ac:dyDescent="0.3">
      <c r="A11" s="285"/>
      <c r="B11" s="285"/>
      <c r="C11" s="388" t="s">
        <v>118</v>
      </c>
      <c r="D11" s="285"/>
      <c r="E11" s="359">
        <v>42</v>
      </c>
      <c r="F11" s="360">
        <v>7626</v>
      </c>
      <c r="H11" s="365">
        <v>86</v>
      </c>
      <c r="I11" s="366">
        <v>6536</v>
      </c>
      <c r="J11" s="391"/>
      <c r="K11" s="375">
        <v>128</v>
      </c>
      <c r="L11" s="376">
        <v>14162</v>
      </c>
      <c r="M11" s="391"/>
      <c r="N11" s="390"/>
      <c r="O11" s="285"/>
      <c r="P11" s="285"/>
    </row>
    <row r="12" spans="1:16" x14ac:dyDescent="0.25">
      <c r="A12" s="285"/>
      <c r="B12" s="285"/>
      <c r="C12" s="392"/>
      <c r="D12" s="285"/>
      <c r="E12" s="391">
        <f>(E11/E15)-1</f>
        <v>-0.76923076923076916</v>
      </c>
      <c r="F12" s="391">
        <f>(F11/F15)-1</f>
        <v>-0.70010617798576424</v>
      </c>
      <c r="G12" s="391"/>
      <c r="H12" s="391">
        <f>(H11/H15)-1</f>
        <v>-4.4444444444444398E-2</v>
      </c>
      <c r="I12" s="391">
        <f>(I11/I15)-1</f>
        <v>-0.30952884005915915</v>
      </c>
      <c r="J12" s="391"/>
      <c r="K12" s="391">
        <f>(K11/K15)-1</f>
        <v>-0.52941176470588236</v>
      </c>
      <c r="L12" s="391">
        <f>(L11/L15)-1</f>
        <v>-0.59415389024215504</v>
      </c>
      <c r="M12" s="391"/>
      <c r="N12" s="390"/>
      <c r="O12" s="285"/>
      <c r="P12" s="285"/>
    </row>
    <row r="13" spans="1:16" ht="45" x14ac:dyDescent="0.25">
      <c r="A13" s="285"/>
      <c r="B13" s="285"/>
      <c r="C13" s="392"/>
      <c r="D13" s="285"/>
      <c r="E13" s="390" t="s">
        <v>121</v>
      </c>
      <c r="F13" s="390" t="s">
        <v>120</v>
      </c>
      <c r="G13" s="391"/>
      <c r="H13" s="390" t="s">
        <v>121</v>
      </c>
      <c r="I13" s="390" t="s">
        <v>120</v>
      </c>
      <c r="J13" s="391"/>
      <c r="K13" s="390" t="s">
        <v>121</v>
      </c>
      <c r="L13" s="390" t="s">
        <v>120</v>
      </c>
      <c r="M13" s="391"/>
      <c r="N13" s="390"/>
      <c r="O13" s="285"/>
      <c r="P13" s="285"/>
    </row>
    <row r="14" spans="1:16" ht="12.75" customHeight="1" thickBot="1" x14ac:dyDescent="0.3">
      <c r="A14" s="285"/>
      <c r="B14" s="285"/>
      <c r="C14" s="285"/>
      <c r="D14" s="285"/>
      <c r="E14" s="285"/>
      <c r="F14" s="285"/>
      <c r="G14" s="384"/>
      <c r="H14" s="285"/>
      <c r="I14" s="285"/>
      <c r="J14" s="285"/>
      <c r="K14" s="285"/>
      <c r="L14" s="285"/>
      <c r="M14" s="285"/>
      <c r="N14" s="285"/>
      <c r="O14" s="285"/>
      <c r="P14" s="285"/>
    </row>
    <row r="15" spans="1:16" ht="19.5" customHeight="1" thickBot="1" x14ac:dyDescent="0.3">
      <c r="A15" s="285"/>
      <c r="B15" s="285"/>
      <c r="C15" s="389" t="s">
        <v>119</v>
      </c>
      <c r="D15" s="386"/>
      <c r="E15" s="397">
        <v>182</v>
      </c>
      <c r="F15" s="398">
        <v>25429</v>
      </c>
      <c r="G15" s="387"/>
      <c r="H15" s="395">
        <v>90</v>
      </c>
      <c r="I15" s="396">
        <v>9466</v>
      </c>
      <c r="J15" s="386"/>
      <c r="K15" s="393">
        <f>E15+H15</f>
        <v>272</v>
      </c>
      <c r="L15" s="394">
        <f>F15+I15</f>
        <v>34895</v>
      </c>
      <c r="M15" s="285"/>
      <c r="N15" s="285"/>
      <c r="O15" s="285"/>
      <c r="P15" s="285"/>
    </row>
    <row r="16" spans="1:16" ht="19.5" customHeight="1" x14ac:dyDescent="0.25">
      <c r="A16" s="285"/>
      <c r="B16" s="285"/>
      <c r="C16" s="399"/>
      <c r="D16" s="386"/>
      <c r="E16" s="400"/>
      <c r="F16" s="401"/>
      <c r="G16" s="387"/>
      <c r="H16" s="402"/>
      <c r="I16" s="402"/>
      <c r="J16" s="386"/>
      <c r="K16" s="403"/>
      <c r="L16" s="403"/>
      <c r="M16" s="285"/>
      <c r="N16" s="285"/>
      <c r="O16" s="285"/>
      <c r="P16" s="285"/>
    </row>
    <row r="17" spans="1:16" ht="19.5" customHeight="1" x14ac:dyDescent="0.25">
      <c r="A17" s="285"/>
      <c r="B17" s="285"/>
      <c r="C17" s="399"/>
      <c r="D17" s="386"/>
      <c r="E17" s="404" t="s">
        <v>123</v>
      </c>
      <c r="F17" s="406" t="s">
        <v>126</v>
      </c>
      <c r="G17" s="387"/>
      <c r="H17" s="402"/>
      <c r="I17" s="402"/>
      <c r="J17" s="386"/>
      <c r="K17" s="403"/>
      <c r="L17" s="403"/>
      <c r="M17" s="285"/>
      <c r="N17" s="285"/>
      <c r="O17" s="285"/>
      <c r="P17" s="285"/>
    </row>
    <row r="18" spans="1:16" ht="19.5" customHeight="1" x14ac:dyDescent="0.25">
      <c r="A18" s="285"/>
      <c r="B18" s="285"/>
      <c r="C18" s="399"/>
      <c r="D18" s="386"/>
      <c r="E18" s="404" t="s">
        <v>124</v>
      </c>
      <c r="F18" s="406" t="s">
        <v>126</v>
      </c>
      <c r="G18" s="387"/>
      <c r="H18" s="402"/>
      <c r="I18" s="402"/>
      <c r="J18" s="386"/>
      <c r="K18" s="403"/>
      <c r="L18" s="403"/>
      <c r="M18" s="285"/>
      <c r="N18" s="285"/>
      <c r="O18" s="285"/>
      <c r="P18" s="285"/>
    </row>
    <row r="19" spans="1:16" ht="16.5" customHeight="1" x14ac:dyDescent="0.25">
      <c r="A19" s="285"/>
      <c r="B19" s="285"/>
      <c r="C19" s="285"/>
      <c r="D19" s="285"/>
      <c r="E19" s="404" t="s">
        <v>125</v>
      </c>
      <c r="F19" s="405" t="s">
        <v>127</v>
      </c>
      <c r="G19" s="384"/>
      <c r="H19" s="285"/>
      <c r="I19" s="285"/>
      <c r="J19" s="285"/>
      <c r="K19" s="285"/>
      <c r="L19" s="285"/>
      <c r="M19" s="285"/>
      <c r="N19" s="285"/>
      <c r="O19" s="285"/>
      <c r="P19" s="285"/>
    </row>
    <row r="20" spans="1:16" ht="8.25" customHeight="1" x14ac:dyDescent="0.25">
      <c r="A20" s="285"/>
      <c r="B20" s="285"/>
      <c r="C20" s="285"/>
      <c r="D20" s="285"/>
      <c r="E20" s="285"/>
      <c r="F20" s="285"/>
      <c r="G20" s="384"/>
      <c r="H20" s="285"/>
      <c r="I20" s="285"/>
      <c r="J20" s="285"/>
      <c r="K20" s="285"/>
      <c r="L20" s="285"/>
      <c r="M20" s="285"/>
      <c r="N20" s="285"/>
      <c r="O20" s="285"/>
      <c r="P20" s="285"/>
    </row>
    <row r="21" spans="1:16" ht="6.75" customHeight="1" thickBot="1" x14ac:dyDescent="0.3">
      <c r="A21" s="285"/>
      <c r="B21" s="285"/>
      <c r="C21" s="285"/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5"/>
      <c r="P21" s="285"/>
    </row>
    <row r="22" spans="1:16" ht="35.25" thickTop="1" x14ac:dyDescent="0.25">
      <c r="A22" s="285"/>
      <c r="B22" s="199" t="s">
        <v>78</v>
      </c>
      <c r="C22" s="200"/>
      <c r="D22" s="286" t="s">
        <v>7</v>
      </c>
      <c r="E22" s="286"/>
      <c r="F22" s="286"/>
      <c r="G22" s="286"/>
      <c r="H22" s="286"/>
      <c r="I22" s="286"/>
      <c r="J22" s="287"/>
      <c r="K22" s="287"/>
      <c r="L22" s="287"/>
      <c r="M22" s="378"/>
      <c r="N22" s="285"/>
      <c r="O22" s="285"/>
      <c r="P22" s="285"/>
    </row>
    <row r="23" spans="1:16" ht="35.25" thickBot="1" x14ac:dyDescent="0.3">
      <c r="A23" s="285"/>
      <c r="B23" s="204">
        <v>2020</v>
      </c>
      <c r="C23" s="205"/>
      <c r="D23" s="206" t="s">
        <v>116</v>
      </c>
      <c r="E23" s="206"/>
      <c r="F23" s="206"/>
      <c r="G23" s="206"/>
      <c r="H23" s="206"/>
      <c r="I23" s="206"/>
      <c r="J23" s="22"/>
      <c r="K23" s="22"/>
      <c r="L23" s="22"/>
      <c r="M23" s="379"/>
      <c r="N23" s="285"/>
      <c r="O23" s="285"/>
      <c r="P23" s="285"/>
    </row>
    <row r="24" spans="1:16" ht="15.75" thickTop="1" x14ac:dyDescent="0.25">
      <c r="A24" s="285"/>
      <c r="B24" s="285"/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5"/>
    </row>
    <row r="25" spans="1:16" x14ac:dyDescent="0.25">
      <c r="A25" s="285"/>
      <c r="B25" s="285"/>
      <c r="C25" s="285"/>
      <c r="D25" s="285"/>
      <c r="E25" s="285"/>
      <c r="F25" s="285"/>
      <c r="G25" s="285"/>
      <c r="H25" s="285"/>
      <c r="I25" s="285"/>
      <c r="J25" s="285"/>
      <c r="K25" s="285"/>
      <c r="L25" s="285"/>
      <c r="M25" s="285"/>
      <c r="N25" s="285"/>
      <c r="O25" s="285"/>
      <c r="P25" s="285"/>
    </row>
    <row r="26" spans="1:16" x14ac:dyDescent="0.25">
      <c r="A26" s="285"/>
      <c r="B26" s="285"/>
      <c r="C26" s="285"/>
      <c r="D26" s="285"/>
      <c r="E26" s="285"/>
      <c r="F26" s="285"/>
      <c r="G26" s="285"/>
      <c r="H26" s="285"/>
      <c r="I26" s="285"/>
      <c r="J26" s="285"/>
      <c r="K26" s="285"/>
      <c r="L26" s="285"/>
      <c r="M26" s="285"/>
      <c r="N26" s="285"/>
      <c r="O26" s="285"/>
      <c r="P26" s="285"/>
    </row>
    <row r="27" spans="1:16" x14ac:dyDescent="0.25">
      <c r="A27" s="285"/>
      <c r="B27" s="285"/>
      <c r="C27" s="285"/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5"/>
      <c r="P27" s="285"/>
    </row>
    <row r="28" spans="1:16" x14ac:dyDescent="0.25">
      <c r="A28" s="285"/>
      <c r="B28" s="285"/>
      <c r="C28" s="285"/>
      <c r="D28" s="285"/>
      <c r="E28" s="285"/>
      <c r="F28" s="285"/>
      <c r="G28" s="285"/>
      <c r="H28" s="285"/>
      <c r="I28" s="285"/>
      <c r="J28" s="285"/>
      <c r="K28" s="285"/>
      <c r="L28" s="285"/>
      <c r="M28" s="285"/>
      <c r="N28" s="285"/>
      <c r="O28" s="285"/>
      <c r="P28" s="285"/>
    </row>
    <row r="29" spans="1:16" x14ac:dyDescent="0.25">
      <c r="A29" s="285"/>
      <c r="B29" s="285"/>
      <c r="C29" s="285"/>
      <c r="D29" s="285"/>
      <c r="E29" s="285"/>
      <c r="F29" s="285"/>
      <c r="G29" s="285"/>
      <c r="H29" s="285"/>
      <c r="I29" s="285"/>
      <c r="J29" s="285"/>
      <c r="K29" s="285"/>
      <c r="L29" s="285"/>
      <c r="M29" s="285"/>
      <c r="N29" s="285"/>
      <c r="O29" s="285"/>
      <c r="P29" s="285"/>
    </row>
    <row r="30" spans="1:16" x14ac:dyDescent="0.25">
      <c r="A30" s="285"/>
      <c r="B30" s="285"/>
      <c r="C30" s="285"/>
      <c r="D30" s="285"/>
      <c r="E30" s="285"/>
      <c r="F30" s="285"/>
      <c r="G30" s="285"/>
      <c r="H30" s="285"/>
      <c r="I30" s="285"/>
      <c r="J30" s="285"/>
      <c r="K30" s="285"/>
      <c r="L30" s="285"/>
      <c r="M30" s="285"/>
      <c r="N30" s="285"/>
      <c r="O30" s="285"/>
      <c r="P30" s="285"/>
    </row>
    <row r="31" spans="1:16" x14ac:dyDescent="0.25">
      <c r="A31" s="285"/>
      <c r="B31" s="285"/>
      <c r="C31" s="285"/>
      <c r="D31" s="285"/>
      <c r="E31" s="285"/>
      <c r="F31" s="285"/>
      <c r="G31" s="285"/>
      <c r="H31" s="285"/>
      <c r="I31" s="285"/>
      <c r="J31" s="285"/>
      <c r="K31" s="285"/>
      <c r="L31" s="285"/>
      <c r="M31" s="285"/>
      <c r="N31" s="285"/>
      <c r="O31" s="285"/>
      <c r="P31" s="285"/>
    </row>
    <row r="32" spans="1:16" x14ac:dyDescent="0.25">
      <c r="A32" s="285"/>
      <c r="B32" s="285"/>
      <c r="C32" s="285"/>
      <c r="D32" s="285"/>
      <c r="E32" s="285"/>
      <c r="F32" s="285"/>
      <c r="G32" s="285"/>
      <c r="H32" s="285"/>
      <c r="I32" s="285"/>
      <c r="J32" s="285"/>
      <c r="K32" s="285"/>
      <c r="L32" s="285"/>
      <c r="M32" s="285"/>
      <c r="N32" s="285"/>
      <c r="O32" s="285"/>
      <c r="P32" s="285"/>
    </row>
    <row r="33" spans="1:16" x14ac:dyDescent="0.25">
      <c r="A33" s="285"/>
      <c r="B33" s="285"/>
      <c r="C33" s="285"/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5"/>
      <c r="P33" s="285"/>
    </row>
    <row r="34" spans="1:16" x14ac:dyDescent="0.25">
      <c r="A34" s="285"/>
      <c r="B34" s="285"/>
      <c r="C34" s="285"/>
      <c r="D34" s="285"/>
      <c r="E34" s="285"/>
      <c r="F34" s="285"/>
      <c r="G34" s="285"/>
      <c r="H34" s="285"/>
      <c r="I34" s="285"/>
      <c r="J34" s="285"/>
      <c r="K34" s="285"/>
      <c r="L34" s="285"/>
      <c r="M34" s="285"/>
      <c r="N34" s="285"/>
      <c r="O34" s="285"/>
      <c r="P34" s="285"/>
    </row>
    <row r="35" spans="1:16" x14ac:dyDescent="0.25">
      <c r="A35" s="285"/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5"/>
      <c r="O35" s="285"/>
      <c r="P35" s="285"/>
    </row>
    <row r="36" spans="1:16" x14ac:dyDescent="0.25">
      <c r="A36" s="285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</row>
    <row r="37" spans="1:16" x14ac:dyDescent="0.25">
      <c r="A37" s="285"/>
      <c r="B37" s="285"/>
      <c r="C37" s="285"/>
      <c r="D37" s="285"/>
      <c r="E37" s="285"/>
      <c r="F37" s="285"/>
      <c r="G37" s="285"/>
      <c r="H37" s="285"/>
      <c r="I37" s="285"/>
      <c r="J37" s="285"/>
      <c r="K37" s="285"/>
      <c r="L37" s="285"/>
      <c r="M37" s="285"/>
      <c r="N37" s="285"/>
      <c r="O37" s="285"/>
      <c r="P37" s="285"/>
    </row>
    <row r="38" spans="1:16" x14ac:dyDescent="0.25">
      <c r="A38" s="285"/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</row>
    <row r="39" spans="1:16" x14ac:dyDescent="0.25">
      <c r="A39" s="285"/>
      <c r="B39" s="285"/>
      <c r="C39" s="285"/>
      <c r="D39" s="285"/>
      <c r="E39" s="285"/>
      <c r="F39" s="285"/>
      <c r="G39" s="285"/>
      <c r="H39" s="285"/>
      <c r="I39" s="285"/>
      <c r="J39" s="285"/>
      <c r="K39" s="285"/>
      <c r="L39" s="285"/>
      <c r="M39" s="285"/>
      <c r="N39" s="285"/>
      <c r="O39" s="391">
        <v>-0.52941176470588236</v>
      </c>
      <c r="P39" s="408" t="s">
        <v>121</v>
      </c>
    </row>
    <row r="40" spans="1:16" x14ac:dyDescent="0.25">
      <c r="A40" s="285"/>
      <c r="B40" s="285"/>
      <c r="C40" s="285"/>
      <c r="D40" s="285"/>
      <c r="E40" s="285"/>
      <c r="F40" s="285"/>
      <c r="G40" s="285"/>
      <c r="H40" s="285"/>
      <c r="I40" s="285"/>
      <c r="J40" s="285"/>
      <c r="K40" s="285"/>
      <c r="L40" s="285"/>
      <c r="M40" s="285"/>
      <c r="N40" s="285"/>
      <c r="O40" s="285"/>
      <c r="P40" s="408"/>
    </row>
    <row r="41" spans="1:16" x14ac:dyDescent="0.25">
      <c r="A41" s="285"/>
      <c r="B41" s="285"/>
      <c r="C41" s="285"/>
      <c r="D41" s="285"/>
      <c r="E41" s="285"/>
      <c r="F41" s="285"/>
      <c r="G41" s="285"/>
      <c r="H41" s="285"/>
      <c r="I41" s="285"/>
      <c r="J41" s="285"/>
      <c r="K41" s="285"/>
      <c r="L41" s="285"/>
      <c r="M41" s="285"/>
      <c r="N41" s="285"/>
      <c r="O41" s="391">
        <v>-0.76923076923076916</v>
      </c>
      <c r="P41" s="408"/>
    </row>
    <row r="42" spans="1:16" x14ac:dyDescent="0.25">
      <c r="N42" s="285"/>
      <c r="O42" s="391">
        <v>-4.4444444444444398E-2</v>
      </c>
      <c r="P42" s="408"/>
    </row>
    <row r="43" spans="1:16" x14ac:dyDescent="0.25">
      <c r="N43" s="285"/>
      <c r="O43" s="285"/>
      <c r="P43" s="285"/>
    </row>
    <row r="44" spans="1:16" ht="27.75" thickBot="1" x14ac:dyDescent="0.3">
      <c r="C44" s="385">
        <v>43586</v>
      </c>
      <c r="D44" s="285"/>
      <c r="E44" s="359">
        <v>182</v>
      </c>
      <c r="F44" s="360">
        <v>25429</v>
      </c>
      <c r="G44" s="384"/>
      <c r="H44" s="365">
        <v>90</v>
      </c>
      <c r="I44" s="366">
        <v>9466</v>
      </c>
      <c r="J44" s="285"/>
      <c r="K44" s="375">
        <f>E44+H44</f>
        <v>272</v>
      </c>
      <c r="L44" s="376">
        <f>F44+I44</f>
        <v>34895</v>
      </c>
      <c r="N44" s="285"/>
      <c r="O44" s="285"/>
      <c r="P44" s="285"/>
    </row>
    <row r="45" spans="1:16" x14ac:dyDescent="0.25">
      <c r="N45" s="285"/>
      <c r="O45" s="285"/>
      <c r="P45" s="285"/>
    </row>
    <row r="46" spans="1:16" x14ac:dyDescent="0.25">
      <c r="N46" s="285"/>
      <c r="O46" s="285"/>
      <c r="P46" s="285"/>
    </row>
    <row r="47" spans="1:16" x14ac:dyDescent="0.25">
      <c r="N47" s="285"/>
      <c r="O47" s="285"/>
      <c r="P47" s="285"/>
    </row>
    <row r="48" spans="1:16" x14ac:dyDescent="0.25">
      <c r="N48" s="285"/>
      <c r="O48" s="285"/>
      <c r="P48" s="285"/>
    </row>
    <row r="49" spans="14:16" x14ac:dyDescent="0.25">
      <c r="N49" s="285"/>
      <c r="O49" s="285"/>
      <c r="P49" s="285"/>
    </row>
  </sheetData>
  <mergeCells count="12">
    <mergeCell ref="B22:C22"/>
    <mergeCell ref="D22:I22"/>
    <mergeCell ref="B23:C23"/>
    <mergeCell ref="D23:I23"/>
    <mergeCell ref="P39:P42"/>
    <mergeCell ref="B2:C2"/>
    <mergeCell ref="B3:C3"/>
    <mergeCell ref="D2:I2"/>
    <mergeCell ref="D3:I3"/>
    <mergeCell ref="K5:L5"/>
    <mergeCell ref="H5:I5"/>
    <mergeCell ref="E5:F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ORIGINAL GAP MAY</vt:lpstr>
      <vt:lpstr>Resumen MAYO 2020 SECTUR</vt:lpstr>
      <vt:lpstr>Resumen MAYO 2</vt:lpstr>
      <vt:lpstr>Cifras Generales MAYO 2020</vt:lpstr>
      <vt:lpstr>Gráfica compartiva</vt:lpstr>
      <vt:lpstr>'ORIGINAL GAP MAY'!Área_de_impresión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Gesarela Mariscal</dc:creator>
  <cp:lastModifiedBy>Gesarela Mariscal</cp:lastModifiedBy>
  <dcterms:created xsi:type="dcterms:W3CDTF">2020-04-27T19:32:29Z</dcterms:created>
  <dcterms:modified xsi:type="dcterms:W3CDTF">2020-04-30T21:18:07Z</dcterms:modified>
</cp:coreProperties>
</file>